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nzno.sharepoint.com/sites/MemberGroupSupport/Colleges_Sections/_Colleges/Stomal Therapy/Annual and Strategic plans/2026-2027/"/>
    </mc:Choice>
  </mc:AlternateContent>
  <xr:revisionPtr revIDLastSave="82" documentId="8_{08C283F7-D5B2-47D5-B2E6-90DE76B1FBCF}" xr6:coauthVersionLast="47" xr6:coauthVersionMax="47" xr10:uidLastSave="{638453F6-11A2-4FEF-A0F7-DE3394221AFE}"/>
  <bookViews>
    <workbookView xWindow="3120" yWindow="3120" windowWidth="21600" windowHeight="11235" firstSheet="3" activeTab="5" xr2:uid="{DD76CDDD-81D3-4417-A409-03AE521748CE}"/>
  </bookViews>
  <sheets>
    <sheet name="High Level Summary" sheetId="23" state="hidden" r:id="rId1"/>
    <sheet name="Instructions" sheetId="27" r:id="rId2"/>
    <sheet name="Example Annual Plan" sheetId="24" r:id="rId3"/>
    <sheet name="CS Summary" sheetId="26" r:id="rId4"/>
    <sheet name="Representation External Groups" sheetId="30" r:id="rId5"/>
    <sheet name="Annual Plan" sheetId="29" r:id="rId6"/>
    <sheet name="Budget Summary" sheetId="1" r:id="rId7"/>
    <sheet name="Interest Calc" sheetId="22" r:id="rId8"/>
    <sheet name="Dropdown list values" sheetId="28" state="hidden"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29" l="1" a="1"/>
  <c r="J2" i="29" s="1"/>
  <c r="F74" i="1"/>
  <c r="A1" i="29"/>
  <c r="I5" i="24"/>
  <c r="A3" i="26"/>
  <c r="A1" i="24"/>
  <c r="Q5" i="24"/>
  <c r="G3" i="24" a="1"/>
  <c r="G3" i="24" s="1"/>
  <c r="G2" i="24" a="1"/>
  <c r="G2" i="24" s="1"/>
  <c r="Q17" i="24"/>
  <c r="Q15" i="24"/>
  <c r="V68" i="1"/>
  <c r="V69" i="1"/>
  <c r="V71" i="1"/>
  <c r="V73" i="1"/>
  <c r="V74" i="1"/>
  <c r="I17" i="24"/>
  <c r="I15" i="24"/>
  <c r="H13" i="1" l="1"/>
  <c r="H40" i="1"/>
  <c r="H55" i="1"/>
  <c r="H65" i="1"/>
  <c r="G43" i="1"/>
  <c r="F70" i="1"/>
  <c r="G60" i="1"/>
  <c r="H8" i="1"/>
  <c r="H31" i="1"/>
  <c r="H47" i="1"/>
  <c r="H60" i="1"/>
  <c r="H70" i="1"/>
  <c r="F13" i="1"/>
  <c r="F40" i="1"/>
  <c r="F55" i="1"/>
  <c r="F65" i="1"/>
  <c r="G13" i="1"/>
  <c r="G40" i="1"/>
  <c r="G55" i="1"/>
  <c r="G65" i="1"/>
  <c r="J40" i="1"/>
  <c r="J65" i="1"/>
  <c r="F68" i="1"/>
  <c r="G14" i="1"/>
  <c r="F8" i="1"/>
  <c r="G8" i="1"/>
  <c r="G70" i="1"/>
  <c r="J8" i="1"/>
  <c r="J31" i="1"/>
  <c r="J47" i="1"/>
  <c r="J60" i="1"/>
  <c r="J70" i="1"/>
  <c r="J13" i="1"/>
  <c r="J55" i="1"/>
  <c r="F14" i="1"/>
  <c r="F43" i="1"/>
  <c r="G68" i="1"/>
  <c r="F31" i="1"/>
  <c r="F60" i="1"/>
  <c r="G47" i="1"/>
  <c r="F11" i="1"/>
  <c r="F34" i="1"/>
  <c r="F53" i="1"/>
  <c r="F61" i="1"/>
  <c r="G71" i="1"/>
  <c r="F56" i="1"/>
  <c r="G56" i="1"/>
  <c r="F47" i="1"/>
  <c r="G31" i="1"/>
  <c r="G11" i="1"/>
  <c r="G34" i="1"/>
  <c r="G53" i="1"/>
  <c r="G61" i="1"/>
  <c r="H71" i="1"/>
  <c r="H11" i="1"/>
  <c r="H14" i="1"/>
  <c r="H34" i="1"/>
  <c r="H43" i="1"/>
  <c r="H53" i="1"/>
  <c r="H56" i="1"/>
  <c r="H61" i="1"/>
  <c r="H68" i="1"/>
  <c r="G72" i="1"/>
  <c r="J11" i="1"/>
  <c r="J14" i="1"/>
  <c r="J34" i="1"/>
  <c r="J43" i="1"/>
  <c r="J53" i="1"/>
  <c r="J56" i="1"/>
  <c r="J61" i="1"/>
  <c r="J68" i="1"/>
  <c r="H72" i="1"/>
  <c r="F5" i="1"/>
  <c r="F12" i="1"/>
  <c r="F23" i="1"/>
  <c r="F37" i="1"/>
  <c r="F46" i="1"/>
  <c r="F54" i="1"/>
  <c r="F57" i="1"/>
  <c r="F62" i="1"/>
  <c r="F69" i="1"/>
  <c r="J72" i="1"/>
  <c r="G5" i="1"/>
  <c r="G12" i="1"/>
  <c r="G23" i="1"/>
  <c r="G37" i="1"/>
  <c r="G46" i="1"/>
  <c r="G54" i="1"/>
  <c r="G57" i="1"/>
  <c r="G62" i="1"/>
  <c r="G69" i="1"/>
  <c r="G73" i="1"/>
  <c r="H5" i="1"/>
  <c r="H12" i="1"/>
  <c r="H23" i="1"/>
  <c r="H37" i="1"/>
  <c r="H46" i="1"/>
  <c r="H54" i="1"/>
  <c r="H57" i="1"/>
  <c r="H62" i="1"/>
  <c r="H69" i="1"/>
  <c r="H73" i="1"/>
  <c r="J5" i="1"/>
  <c r="J12" i="1"/>
  <c r="J23" i="1"/>
  <c r="J37" i="1"/>
  <c r="J46" i="1"/>
  <c r="J54" i="1"/>
  <c r="J57" i="1"/>
  <c r="J62" i="1"/>
  <c r="J69" i="1"/>
  <c r="G74" i="1"/>
  <c r="F71" i="1"/>
  <c r="F72" i="1"/>
  <c r="F73" i="1"/>
  <c r="H74" i="1"/>
  <c r="I5" i="1"/>
  <c r="I8" i="1"/>
  <c r="I11" i="1"/>
  <c r="I12" i="1"/>
  <c r="I13" i="1"/>
  <c r="I14" i="1"/>
  <c r="I23" i="1"/>
  <c r="I31" i="1"/>
  <c r="I34" i="1"/>
  <c r="I37" i="1"/>
  <c r="I40" i="1"/>
  <c r="I43" i="1"/>
  <c r="I46" i="1"/>
  <c r="I47" i="1"/>
  <c r="I53" i="1"/>
  <c r="I54" i="1"/>
  <c r="I55" i="1"/>
  <c r="I56" i="1"/>
  <c r="I57" i="1"/>
  <c r="I60" i="1"/>
  <c r="I61" i="1"/>
  <c r="I62" i="1"/>
  <c r="I65" i="1"/>
  <c r="I68" i="1"/>
  <c r="I69" i="1"/>
  <c r="I70" i="1"/>
  <c r="I71" i="1"/>
  <c r="I72" i="1"/>
  <c r="I73" i="1"/>
  <c r="I74" i="1"/>
  <c r="J71" i="1"/>
  <c r="K5" i="1"/>
  <c r="K8" i="1"/>
  <c r="K11" i="1"/>
  <c r="K12" i="1"/>
  <c r="K13" i="1"/>
  <c r="K14" i="1"/>
  <c r="K23" i="1"/>
  <c r="K31" i="1"/>
  <c r="K34" i="1"/>
  <c r="K37" i="1"/>
  <c r="K40" i="1"/>
  <c r="K43" i="1"/>
  <c r="K46" i="1"/>
  <c r="K47" i="1"/>
  <c r="K53" i="1"/>
  <c r="K54" i="1"/>
  <c r="K55" i="1"/>
  <c r="K56" i="1"/>
  <c r="K57" i="1"/>
  <c r="K60" i="1"/>
  <c r="K61" i="1"/>
  <c r="K62" i="1"/>
  <c r="K65" i="1"/>
  <c r="K68" i="1"/>
  <c r="K69" i="1"/>
  <c r="K70" i="1"/>
  <c r="K71" i="1"/>
  <c r="K72" i="1"/>
  <c r="K73" i="1"/>
  <c r="K74" i="1"/>
  <c r="J73" i="1"/>
  <c r="L5" i="1"/>
  <c r="L8" i="1"/>
  <c r="L11" i="1"/>
  <c r="L12" i="1"/>
  <c r="L13" i="1"/>
  <c r="L14" i="1"/>
  <c r="L23" i="1"/>
  <c r="L31" i="1"/>
  <c r="L34" i="1"/>
  <c r="L37" i="1"/>
  <c r="L40" i="1"/>
  <c r="L43" i="1"/>
  <c r="L46" i="1"/>
  <c r="L47" i="1"/>
  <c r="L53" i="1"/>
  <c r="L54" i="1"/>
  <c r="L55" i="1"/>
  <c r="L56" i="1"/>
  <c r="L57" i="1"/>
  <c r="L60" i="1"/>
  <c r="L61" i="1"/>
  <c r="L62" i="1"/>
  <c r="L65" i="1"/>
  <c r="L68" i="1"/>
  <c r="L69" i="1"/>
  <c r="L70" i="1"/>
  <c r="L71" i="1"/>
  <c r="L72" i="1"/>
  <c r="L73" i="1"/>
  <c r="L74" i="1"/>
  <c r="J74" i="1"/>
  <c r="M5" i="1"/>
  <c r="M11" i="1"/>
  <c r="M12" i="1"/>
  <c r="M13" i="1"/>
  <c r="M23" i="1"/>
  <c r="M31" i="1"/>
  <c r="M34" i="1"/>
  <c r="M37" i="1"/>
  <c r="M40" i="1"/>
  <c r="M43" i="1"/>
  <c r="M47" i="1"/>
  <c r="M53" i="1"/>
  <c r="M56" i="1"/>
  <c r="M57" i="1"/>
  <c r="M60" i="1"/>
  <c r="M61" i="1"/>
  <c r="M62" i="1"/>
  <c r="M65" i="1"/>
  <c r="M68" i="1"/>
  <c r="M70" i="1"/>
  <c r="M71" i="1"/>
  <c r="M72" i="1"/>
  <c r="M74" i="1"/>
  <c r="N5" i="1"/>
  <c r="N8" i="1"/>
  <c r="N11" i="1"/>
  <c r="N12" i="1"/>
  <c r="N13" i="1"/>
  <c r="N14" i="1"/>
  <c r="N23" i="1"/>
  <c r="N31" i="1"/>
  <c r="N34" i="1"/>
  <c r="N37" i="1"/>
  <c r="N40" i="1"/>
  <c r="N43" i="1"/>
  <c r="N46" i="1"/>
  <c r="N47" i="1"/>
  <c r="N53" i="1"/>
  <c r="N54" i="1"/>
  <c r="N55" i="1"/>
  <c r="N56" i="1"/>
  <c r="N57" i="1"/>
  <c r="N60" i="1"/>
  <c r="N61" i="1"/>
  <c r="N62" i="1"/>
  <c r="N65" i="1"/>
  <c r="N68" i="1"/>
  <c r="N69" i="1"/>
  <c r="N70" i="1"/>
  <c r="N71" i="1"/>
  <c r="N72" i="1"/>
  <c r="N73" i="1"/>
  <c r="N74" i="1"/>
  <c r="O5" i="1"/>
  <c r="O8" i="1"/>
  <c r="O11" i="1"/>
  <c r="O12" i="1"/>
  <c r="O13" i="1"/>
  <c r="O14" i="1"/>
  <c r="O23" i="1"/>
  <c r="O31" i="1"/>
  <c r="O34" i="1"/>
  <c r="O37" i="1"/>
  <c r="O40" i="1"/>
  <c r="O43" i="1"/>
  <c r="O46" i="1"/>
  <c r="O47" i="1"/>
  <c r="O53" i="1"/>
  <c r="O54" i="1"/>
  <c r="O55" i="1"/>
  <c r="O56" i="1"/>
  <c r="O57" i="1"/>
  <c r="O60" i="1"/>
  <c r="O61" i="1"/>
  <c r="O62" i="1"/>
  <c r="O65" i="1"/>
  <c r="O68" i="1"/>
  <c r="O69" i="1"/>
  <c r="O70" i="1"/>
  <c r="O71" i="1"/>
  <c r="O72" i="1"/>
  <c r="O73" i="1"/>
  <c r="O74" i="1"/>
  <c r="P5" i="1"/>
  <c r="P8" i="1"/>
  <c r="P11" i="1"/>
  <c r="P12" i="1"/>
  <c r="P13" i="1"/>
  <c r="P23" i="1"/>
  <c r="P31" i="1"/>
  <c r="P34" i="1"/>
  <c r="P37" i="1"/>
  <c r="P40" i="1"/>
  <c r="P43" i="1"/>
  <c r="P46" i="1"/>
  <c r="P47" i="1"/>
  <c r="P53" i="1"/>
  <c r="P56" i="1"/>
  <c r="P57" i="1"/>
  <c r="P60" i="1"/>
  <c r="P61" i="1"/>
  <c r="P62" i="1"/>
  <c r="P65" i="1"/>
  <c r="P68" i="1"/>
  <c r="P69" i="1"/>
  <c r="P70" i="1"/>
  <c r="P71" i="1"/>
  <c r="P72" i="1"/>
  <c r="P73" i="1"/>
  <c r="P74" i="1"/>
  <c r="Q5" i="1"/>
  <c r="Q8" i="1"/>
  <c r="Q11" i="1"/>
  <c r="Q12" i="1"/>
  <c r="Q13" i="1"/>
  <c r="Q14" i="1"/>
  <c r="Q23" i="1"/>
  <c r="Q31" i="1"/>
  <c r="Q34" i="1"/>
  <c r="Q37" i="1"/>
  <c r="Q40" i="1"/>
  <c r="Q43" i="1"/>
  <c r="Q46" i="1"/>
  <c r="Q47" i="1"/>
  <c r="Q53" i="1"/>
  <c r="Q54" i="1"/>
  <c r="Q55" i="1"/>
  <c r="Q56" i="1"/>
  <c r="Q57" i="1"/>
  <c r="Q60" i="1"/>
  <c r="Q61" i="1"/>
  <c r="Q62" i="1"/>
  <c r="Q65" i="1"/>
  <c r="Q68" i="1"/>
  <c r="Q69" i="1"/>
  <c r="Q70" i="1"/>
  <c r="Q71" i="1"/>
  <c r="Q72" i="1"/>
  <c r="Q73" i="1"/>
  <c r="Q74" i="1"/>
  <c r="D65" i="1" l="1"/>
  <c r="A32" i="26"/>
  <c r="A33" i="26" l="1"/>
  <c r="A34" i="26" s="1"/>
  <c r="A35" i="26" s="1"/>
  <c r="A36" i="26" s="1"/>
  <c r="A37" i="26" s="1"/>
  <c r="A38" i="26" s="1"/>
  <c r="A39" i="26" s="1"/>
  <c r="A40" i="26" s="1"/>
  <c r="A41" i="26" s="1"/>
  <c r="A42" i="26" s="1"/>
  <c r="A1" i="1" s="1"/>
  <c r="G1" i="24" l="1" a="1"/>
  <c r="G1" i="24" s="1"/>
  <c r="F1" i="24" s="1"/>
  <c r="E1" i="24" s="1"/>
  <c r="D1" i="24" s="1"/>
  <c r="J1" i="29" a="1"/>
  <c r="J1" i="29" s="1"/>
  <c r="F2" i="1" a="1"/>
  <c r="F2" i="1" s="1"/>
  <c r="A2" i="26"/>
  <c r="A29" i="26" s="1"/>
  <c r="F24" i="1"/>
  <c r="L24" i="1"/>
  <c r="I1" i="29" l="1"/>
  <c r="H1" i="29" s="1"/>
  <c r="G1" i="29" s="1"/>
  <c r="I25" i="1"/>
  <c r="I44" i="1"/>
  <c r="I41" i="1"/>
  <c r="I38" i="1"/>
  <c r="I35" i="1"/>
  <c r="I32" i="1"/>
  <c r="I66" i="1"/>
  <c r="I6" i="1"/>
  <c r="I9" i="1"/>
  <c r="L44" i="1"/>
  <c r="L41" i="1"/>
  <c r="L38" i="1"/>
  <c r="L35" i="1"/>
  <c r="L32" i="1"/>
  <c r="L6" i="1"/>
  <c r="L9" i="1"/>
  <c r="L66" i="1"/>
  <c r="L25" i="1"/>
  <c r="H41" i="1"/>
  <c r="H35" i="1"/>
  <c r="H66" i="1"/>
  <c r="H44" i="1"/>
  <c r="H38" i="1"/>
  <c r="H32" i="1"/>
  <c r="H25" i="1"/>
  <c r="H6" i="1"/>
  <c r="H9" i="1"/>
  <c r="N66" i="1"/>
  <c r="N25" i="1"/>
  <c r="N38" i="1"/>
  <c r="N41" i="1"/>
  <c r="N6" i="1"/>
  <c r="N9" i="1"/>
  <c r="N32" i="1"/>
  <c r="N44" i="1"/>
  <c r="N35" i="1"/>
  <c r="P6" i="1"/>
  <c r="P9" i="1"/>
  <c r="P41" i="1"/>
  <c r="P38" i="1"/>
  <c r="P35" i="1"/>
  <c r="P25" i="1"/>
  <c r="P44" i="1"/>
  <c r="P32" i="1"/>
  <c r="P66" i="1"/>
  <c r="O66" i="1"/>
  <c r="O6" i="1"/>
  <c r="O9" i="1"/>
  <c r="O25" i="1"/>
  <c r="O41" i="1"/>
  <c r="O35" i="1"/>
  <c r="O44" i="1"/>
  <c r="O38" i="1"/>
  <c r="O32" i="1"/>
  <c r="K44" i="1"/>
  <c r="K41" i="1"/>
  <c r="K38" i="1"/>
  <c r="K35" i="1"/>
  <c r="K32" i="1"/>
  <c r="K9" i="1"/>
  <c r="K66" i="1"/>
  <c r="K25" i="1"/>
  <c r="K6" i="1"/>
  <c r="Q6" i="1"/>
  <c r="Q9" i="1"/>
  <c r="Q44" i="1"/>
  <c r="Q41" i="1"/>
  <c r="Q38" i="1"/>
  <c r="Q35" i="1"/>
  <c r="Q32" i="1"/>
  <c r="Q25" i="1"/>
  <c r="Q66" i="1"/>
  <c r="F66" i="1"/>
  <c r="J44" i="1"/>
  <c r="J41" i="1"/>
  <c r="J38" i="1"/>
  <c r="J35" i="1"/>
  <c r="J32" i="1"/>
  <c r="J25" i="1"/>
  <c r="J66" i="1"/>
  <c r="J6" i="1"/>
  <c r="J9" i="1"/>
  <c r="G44" i="1"/>
  <c r="G38" i="1"/>
  <c r="G41" i="1"/>
  <c r="G35" i="1"/>
  <c r="G6" i="1"/>
  <c r="G32" i="1"/>
  <c r="G9" i="1"/>
  <c r="G66" i="1"/>
  <c r="G25" i="1"/>
  <c r="M44" i="1"/>
  <c r="M66" i="1"/>
  <c r="M25" i="1"/>
  <c r="M35" i="1"/>
  <c r="M6" i="1"/>
  <c r="M32" i="1"/>
  <c r="M38" i="1"/>
  <c r="M41" i="1"/>
  <c r="D24" i="1"/>
  <c r="D23" i="1" l="1"/>
  <c r="D25" i="1" s="1"/>
  <c r="D12" i="1"/>
  <c r="F63" i="1"/>
  <c r="O63" i="1"/>
  <c r="L63" i="1"/>
  <c r="I63" i="1"/>
  <c r="Q48" i="1"/>
  <c r="G75" i="1"/>
  <c r="N15" i="1"/>
  <c r="N16" i="1" s="1"/>
  <c r="M63" i="1"/>
  <c r="G48" i="1"/>
  <c r="J63" i="1"/>
  <c r="D62" i="1"/>
  <c r="J48" i="1"/>
  <c r="D70" i="1"/>
  <c r="K75" i="1"/>
  <c r="H75" i="1"/>
  <c r="J58" i="1"/>
  <c r="O48" i="1"/>
  <c r="D61" i="1"/>
  <c r="H48" i="1"/>
  <c r="F75" i="1"/>
  <c r="D74" i="1"/>
  <c r="J15" i="1"/>
  <c r="J16" i="1" s="1"/>
  <c r="Q15" i="1"/>
  <c r="Q16" i="1" s="1"/>
  <c r="G63" i="1"/>
  <c r="J75" i="1"/>
  <c r="Q75" i="1"/>
  <c r="K63" i="1"/>
  <c r="K48" i="1"/>
  <c r="N48" i="1"/>
  <c r="N75" i="1"/>
  <c r="H63" i="1"/>
  <c r="D71" i="1"/>
  <c r="I75" i="1"/>
  <c r="H15" i="1"/>
  <c r="H16" i="1" s="1"/>
  <c r="Q63" i="1"/>
  <c r="O75" i="1"/>
  <c r="P63" i="1"/>
  <c r="D60" i="1"/>
  <c r="F35" i="1"/>
  <c r="D34" i="1"/>
  <c r="D35" i="1" s="1"/>
  <c r="D68" i="1"/>
  <c r="D66" i="1"/>
  <c r="D11" i="1"/>
  <c r="O58" i="1"/>
  <c r="P48" i="1"/>
  <c r="H58" i="1"/>
  <c r="D72" i="1"/>
  <c r="F9" i="1"/>
  <c r="P75" i="1"/>
  <c r="F32" i="1"/>
  <c r="D31" i="1"/>
  <c r="D32" i="1" s="1"/>
  <c r="F25" i="1"/>
  <c r="D53" i="1"/>
  <c r="K58" i="1"/>
  <c r="D57" i="1"/>
  <c r="Q58" i="1"/>
  <c r="D40" i="1"/>
  <c r="D41" i="1" s="1"/>
  <c r="F41" i="1"/>
  <c r="K15" i="1"/>
  <c r="K16" i="1" s="1"/>
  <c r="N58" i="1"/>
  <c r="I48" i="1"/>
  <c r="N63" i="1"/>
  <c r="D37" i="1"/>
  <c r="D38" i="1" s="1"/>
  <c r="F38" i="1"/>
  <c r="D43" i="1"/>
  <c r="D44" i="1" s="1"/>
  <c r="F44" i="1"/>
  <c r="F48" i="1"/>
  <c r="D5" i="1"/>
  <c r="D6" i="1" s="1"/>
  <c r="F6" i="1"/>
  <c r="D13" i="1"/>
  <c r="D56" i="1"/>
  <c r="D47" i="1"/>
  <c r="O15" i="1"/>
  <c r="O16" i="1" s="1"/>
  <c r="D63" i="1" l="1"/>
  <c r="P55" i="1" l="1"/>
  <c r="M73" i="1"/>
  <c r="M55" i="1" l="1"/>
  <c r="D73" i="1"/>
  <c r="M69" i="1"/>
  <c r="M8" i="1" l="1"/>
  <c r="M46" i="1"/>
  <c r="M48" i="1" s="1"/>
  <c r="P14" i="1"/>
  <c r="P15" i="1" s="1"/>
  <c r="P16" i="1" s="1"/>
  <c r="M75" i="1"/>
  <c r="L58" i="1"/>
  <c r="L75" i="1"/>
  <c r="D69" i="1"/>
  <c r="D75" i="1" s="1"/>
  <c r="L48" i="1"/>
  <c r="D55" i="1"/>
  <c r="G58" i="1"/>
  <c r="D46" i="1" l="1"/>
  <c r="D48" i="1" s="1"/>
  <c r="M9" i="1"/>
  <c r="D8" i="1"/>
  <c r="D9" i="1" s="1"/>
  <c r="M14" i="1" l="1"/>
  <c r="M54" i="1" l="1"/>
  <c r="P54" i="1"/>
  <c r="P58" i="1" s="1"/>
  <c r="F15" i="1"/>
  <c r="F16" i="1" s="1"/>
  <c r="I15" i="1"/>
  <c r="I16" i="1" s="1"/>
  <c r="F58" i="1"/>
  <c r="I58" i="1"/>
  <c r="L15" i="1"/>
  <c r="L16" i="1" s="1"/>
  <c r="M15" i="1"/>
  <c r="M16" i="1" s="1"/>
  <c r="G15" i="1"/>
  <c r="G16" i="1" s="1"/>
  <c r="E25" i="23"/>
  <c r="E71" i="23"/>
  <c r="E65" i="23"/>
  <c r="E62" i="23"/>
  <c r="E61" i="23"/>
  <c r="E60" i="23"/>
  <c r="E57" i="23"/>
  <c r="E56" i="23"/>
  <c r="E55" i="23"/>
  <c r="E54" i="23"/>
  <c r="E53" i="23"/>
  <c r="E48" i="23"/>
  <c r="E47" i="23"/>
  <c r="E44" i="23"/>
  <c r="E41" i="23"/>
  <c r="E42" i="23" s="1"/>
  <c r="E38" i="23"/>
  <c r="E35" i="23"/>
  <c r="E36" i="23" s="1"/>
  <c r="E32" i="23"/>
  <c r="E24" i="23"/>
  <c r="E14" i="23"/>
  <c r="E13" i="23"/>
  <c r="E12" i="23"/>
  <c r="E11" i="23"/>
  <c r="E8" i="23"/>
  <c r="E9" i="23" s="1"/>
  <c r="E5" i="23"/>
  <c r="M58" i="1" l="1"/>
  <c r="D54" i="1"/>
  <c r="D58" i="1" s="1"/>
  <c r="D14" i="1"/>
  <c r="D15" i="1" s="1"/>
  <c r="D16" i="1" s="1"/>
  <c r="E26" i="23"/>
  <c r="E63" i="23"/>
  <c r="E66" i="23"/>
  <c r="E58" i="23"/>
  <c r="E45" i="23"/>
  <c r="E33" i="23"/>
  <c r="E39" i="23"/>
  <c r="E49" i="23"/>
  <c r="E15" i="23"/>
  <c r="E6" i="23"/>
  <c r="E17" i="23" l="1"/>
  <c r="E50" i="23" l="1"/>
  <c r="E51" i="23" s="1"/>
  <c r="H19" i="1" l="1"/>
  <c r="O19" i="1"/>
  <c r="G19" i="1"/>
  <c r="I19" i="1"/>
  <c r="J19" i="1"/>
  <c r="K19" i="1"/>
  <c r="L19" i="1"/>
  <c r="M19" i="1"/>
  <c r="N19" i="1"/>
  <c r="P19" i="1"/>
  <c r="Q19" i="1"/>
  <c r="F19" i="1"/>
  <c r="E20" i="23"/>
  <c r="E21" i="23" s="1"/>
  <c r="E27" i="23" s="1"/>
  <c r="E28" i="23" s="1"/>
  <c r="F50" i="1" l="1"/>
  <c r="D19" i="1"/>
  <c r="D20" i="1" s="1"/>
  <c r="D26" i="1" s="1"/>
  <c r="D27" i="1" s="1"/>
  <c r="F20" i="1"/>
  <c r="F26" i="1" s="1"/>
  <c r="F27" i="1" s="1"/>
  <c r="Q50" i="1"/>
  <c r="Q51" i="1" s="1"/>
  <c r="Q76" i="1" s="1"/>
  <c r="Q20" i="1"/>
  <c r="Q26" i="1" s="1"/>
  <c r="Q27" i="1" s="1"/>
  <c r="H50" i="1"/>
  <c r="H51" i="1" s="1"/>
  <c r="H76" i="1" s="1"/>
  <c r="H20" i="1"/>
  <c r="H26" i="1" s="1"/>
  <c r="H27" i="1" s="1"/>
  <c r="P50" i="1"/>
  <c r="P51" i="1" s="1"/>
  <c r="P76" i="1" s="1"/>
  <c r="P20" i="1"/>
  <c r="P26" i="1" s="1"/>
  <c r="P27" i="1" s="1"/>
  <c r="N50" i="1"/>
  <c r="N51" i="1" s="1"/>
  <c r="N76" i="1" s="1"/>
  <c r="N20" i="1"/>
  <c r="N26" i="1" s="1"/>
  <c r="N27" i="1" s="1"/>
  <c r="M50" i="1"/>
  <c r="M51" i="1" s="1"/>
  <c r="M76" i="1" s="1"/>
  <c r="M20" i="1"/>
  <c r="M26" i="1" s="1"/>
  <c r="M27" i="1" s="1"/>
  <c r="L50" i="1"/>
  <c r="L51" i="1" s="1"/>
  <c r="L76" i="1" s="1"/>
  <c r="L20" i="1"/>
  <c r="L26" i="1" s="1"/>
  <c r="L27" i="1" s="1"/>
  <c r="J50" i="1"/>
  <c r="J51" i="1" s="1"/>
  <c r="J76" i="1" s="1"/>
  <c r="J20" i="1"/>
  <c r="J26" i="1" s="1"/>
  <c r="J27" i="1" s="1"/>
  <c r="I50" i="1"/>
  <c r="I51" i="1" s="1"/>
  <c r="I76" i="1" s="1"/>
  <c r="I20" i="1"/>
  <c r="I26" i="1" s="1"/>
  <c r="I27" i="1" s="1"/>
  <c r="G50" i="1"/>
  <c r="G51" i="1" s="1"/>
  <c r="G76" i="1" s="1"/>
  <c r="G20" i="1"/>
  <c r="G26" i="1" s="1"/>
  <c r="G27" i="1" s="1"/>
  <c r="K50" i="1"/>
  <c r="K51" i="1" s="1"/>
  <c r="K76" i="1" s="1"/>
  <c r="K20" i="1"/>
  <c r="K26" i="1" s="1"/>
  <c r="K27" i="1" s="1"/>
  <c r="O50" i="1"/>
  <c r="O51" i="1" s="1"/>
  <c r="O76" i="1" s="1"/>
  <c r="O20" i="1"/>
  <c r="O26" i="1" s="1"/>
  <c r="O27" i="1" s="1"/>
  <c r="E68" i="23"/>
  <c r="E70" i="23"/>
  <c r="E69" i="23"/>
  <c r="E72" i="23"/>
  <c r="O78" i="1" l="1"/>
  <c r="M78" i="1"/>
  <c r="K78" i="1"/>
  <c r="P78" i="1"/>
  <c r="L78" i="1"/>
  <c r="I78" i="1"/>
  <c r="H78" i="1"/>
  <c r="J78" i="1"/>
  <c r="Q78" i="1"/>
  <c r="N78" i="1"/>
  <c r="G78" i="1"/>
  <c r="D50" i="1"/>
  <c r="D51" i="1" s="1"/>
  <c r="D76" i="1" s="1"/>
  <c r="D78" i="1" s="1"/>
  <c r="C2" i="1" s="1"/>
  <c r="F51" i="1"/>
  <c r="F76" i="1" s="1"/>
  <c r="F78" i="1" s="1"/>
  <c r="E73" i="23"/>
  <c r="E74" i="23" l="1"/>
  <c r="E76"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Stuart Durston</author>
  </authors>
  <commentList>
    <comment ref="C4" authorId="0" shapeId="0" xr:uid="{3260B1C9-CD1A-410A-97F9-18D3A9290D1C}">
      <text>
        <r>
          <rPr>
            <b/>
            <sz val="9"/>
            <color indexed="81"/>
            <rFont val="Tahoma"/>
            <family val="2"/>
          </rPr>
          <t>Drop down list - entire column</t>
        </r>
      </text>
    </comment>
    <comment ref="G4" authorId="0" shapeId="0" xr:uid="{462C7B6D-C8B4-4361-B322-D50A49F7274C}">
      <text>
        <r>
          <rPr>
            <sz val="9"/>
            <color indexed="81"/>
            <rFont val="Tahoma"/>
            <family val="2"/>
          </rPr>
          <t>Please enter all costs GST inclusive if applicable</t>
        </r>
      </text>
    </comment>
    <comment ref="B5" authorId="0" shapeId="0" xr:uid="{606FFFC9-DFC3-4AEF-80AD-664A2BD3C098}">
      <text>
        <r>
          <rPr>
            <sz val="9"/>
            <color indexed="81"/>
            <rFont val="Tahoma"/>
            <family val="2"/>
          </rPr>
          <t>Brief description of the activity or cost associated with it</t>
        </r>
      </text>
    </comment>
    <comment ref="A25" authorId="0" shapeId="0" xr:uid="{FD5C5A3F-2D8F-44A0-8022-E5CB0048B8A6}">
      <text>
        <r>
          <rPr>
            <sz val="9"/>
            <color indexed="81"/>
            <rFont val="Tahoma"/>
            <charset val="1"/>
          </rPr>
          <t>You do not need to enter actions for all of these strategies and some goals cover multiple pillars of the Maranga Mai strategy. If you have goals that encompass more than one, simply make reference to it</t>
        </r>
      </text>
    </comment>
    <comment ref="B25" authorId="0" shapeId="0" xr:uid="{BE16F079-E233-4CB4-BC8C-491CD64E29E8}">
      <text>
        <r>
          <rPr>
            <sz val="9"/>
            <color indexed="81"/>
            <rFont val="Tahoma"/>
            <family val="2"/>
          </rPr>
          <t>As many actions as you deem necessary. Some will have costs associated with them, others won't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Stuart Durston</author>
  </authors>
  <commentList>
    <comment ref="A1" authorId="0" shapeId="0" xr:uid="{2EB61849-A73F-4747-93E6-733DFAF249A8}">
      <text>
        <r>
          <rPr>
            <b/>
            <sz val="9"/>
            <color indexed="81"/>
            <rFont val="Tahoma"/>
            <family val="2"/>
          </rPr>
          <t>Drop down list</t>
        </r>
        <r>
          <rPr>
            <sz val="9"/>
            <color indexed="81"/>
            <rFont val="Tahoma"/>
            <family val="2"/>
          </rPr>
          <t xml:space="preserve">
Select your college/section acronym</t>
        </r>
      </text>
    </comment>
    <comment ref="A2" authorId="0" shapeId="0" xr:uid="{15A4DA55-5176-4095-9656-3EE0718AA11B}">
      <text>
        <r>
          <rPr>
            <sz val="9"/>
            <color indexed="81"/>
            <rFont val="Tahoma"/>
            <charset val="1"/>
          </rPr>
          <t>Formula do not alter</t>
        </r>
      </text>
    </comment>
    <comment ref="A3" authorId="0" shapeId="0" xr:uid="{2492AE18-6A6B-4362-ACD0-FD1B3E32A3FC}">
      <text>
        <r>
          <rPr>
            <sz val="9"/>
            <color indexed="81"/>
            <rFont val="Tahoma"/>
            <charset val="1"/>
          </rPr>
          <t>Formula do not alter</t>
        </r>
      </text>
    </comment>
    <comment ref="A4" authorId="0" shapeId="0" xr:uid="{AC3673A4-A8BB-44E8-A572-233446EA5746}">
      <text>
        <r>
          <rPr>
            <sz val="9"/>
            <color indexed="81"/>
            <rFont val="Tahoma"/>
            <charset val="1"/>
          </rPr>
          <t>Date when last years' membership was taken</t>
        </r>
      </text>
    </comment>
    <comment ref="B4" authorId="0" shapeId="0" xr:uid="{E998DD2A-6FC2-4B60-BBB8-F843BFB1AEDC}">
      <text>
        <r>
          <rPr>
            <sz val="9"/>
            <color indexed="81"/>
            <rFont val="Tahoma"/>
            <charset val="1"/>
          </rPr>
          <t>Enter as a number</t>
        </r>
      </text>
    </comment>
    <comment ref="A5" authorId="0" shapeId="0" xr:uid="{CA8B337D-5781-4108-9E07-D4A72DCB7C9E}">
      <text>
        <r>
          <rPr>
            <sz val="9"/>
            <color indexed="81"/>
            <rFont val="Tahoma"/>
            <charset val="1"/>
          </rPr>
          <t>Date when this years' membership was taken</t>
        </r>
      </text>
    </comment>
    <comment ref="B5" authorId="0" shapeId="0" xr:uid="{715702E1-18CD-4A7D-AC2B-92AFE4663CE1}">
      <text>
        <r>
          <rPr>
            <sz val="9"/>
            <color indexed="81"/>
            <rFont val="Tahoma"/>
            <charset val="1"/>
          </rPr>
          <t>Enter as a number</t>
        </r>
      </text>
    </comment>
    <comment ref="B20" authorId="0" shapeId="0" xr:uid="{C1DF735B-6BEB-44AA-BD38-DA2AD72730F5}">
      <text>
        <r>
          <rPr>
            <sz val="9"/>
            <color indexed="81"/>
            <rFont val="Tahoma"/>
            <charset val="1"/>
          </rPr>
          <t>This is not an expansive list. Add more committee roles and people as appropriate</t>
        </r>
      </text>
    </comment>
    <comment ref="A30" authorId="0" shapeId="0" xr:uid="{A7DD50BB-5054-44E5-830A-963501DB6486}">
      <text>
        <r>
          <rPr>
            <sz val="9"/>
            <color indexed="81"/>
            <rFont val="Tahoma"/>
            <family val="2"/>
          </rPr>
          <t xml:space="preserve">Set up for this year. Does not need to be altered. </t>
        </r>
        <r>
          <rPr>
            <b/>
            <sz val="9"/>
            <color indexed="81"/>
            <rFont val="Tahoma"/>
            <family val="2"/>
          </rPr>
          <t>Do not delete any rows</t>
        </r>
      </text>
    </comment>
    <comment ref="B30" authorId="0" shapeId="0" xr:uid="{A0097D74-EEF3-4F1C-8D15-8A30A6FF8BDE}">
      <text>
        <r>
          <rPr>
            <b/>
            <sz val="9"/>
            <color indexed="81"/>
            <rFont val="Tahoma"/>
            <charset val="1"/>
          </rPr>
          <t>Drop down list</t>
        </r>
        <r>
          <rPr>
            <sz val="9"/>
            <color indexed="81"/>
            <rFont val="Tahoma"/>
            <charset val="1"/>
          </rPr>
          <t xml:space="preserve">
</t>
        </r>
      </text>
    </comment>
    <comment ref="C30" authorId="0" shapeId="0" xr:uid="{48D7AE80-07C1-49A7-A304-D8B800E4F5CB}">
      <text>
        <r>
          <rPr>
            <sz val="9"/>
            <color indexed="81"/>
            <rFont val="Tahoma"/>
            <charset val="1"/>
          </rPr>
          <t>Enter as a number</t>
        </r>
      </text>
    </comment>
    <comment ref="D30" authorId="0" shapeId="0" xr:uid="{33713B8B-6683-47DD-998B-FA829BECBF8A}">
      <text>
        <r>
          <rPr>
            <sz val="9"/>
            <color indexed="81"/>
            <rFont val="Tahoma"/>
            <family val="2"/>
          </rPr>
          <t>Notes, location and duration are for your own information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Stuart Durston</author>
  </authors>
  <commentList>
    <comment ref="F3" authorId="0" shapeId="0" xr:uid="{CBAC6C3F-3D0B-44A6-BB4A-E0BC100FB43E}">
      <text>
        <r>
          <rPr>
            <b/>
            <sz val="9"/>
            <color indexed="81"/>
            <rFont val="Tahoma"/>
            <family val="2"/>
          </rPr>
          <t>Drop down list - entire column</t>
        </r>
      </text>
    </comment>
    <comment ref="J3" authorId="0" shapeId="0" xr:uid="{0F8C2D59-9861-4165-B857-E73913F3D2C1}">
      <text>
        <r>
          <rPr>
            <sz val="9"/>
            <color indexed="81"/>
            <rFont val="Tahoma"/>
            <family val="2"/>
          </rPr>
          <t>Please enter all costs GST inclusive if applicable</t>
        </r>
      </text>
    </comment>
    <comment ref="E4" authorId="0" shapeId="0" xr:uid="{A72F35FB-688F-4897-A540-BD8C5FAE66E7}">
      <text>
        <r>
          <rPr>
            <sz val="9"/>
            <color indexed="81"/>
            <rFont val="Tahoma"/>
            <family val="2"/>
          </rPr>
          <t>Brief description of the activity or cost associated with it</t>
        </r>
      </text>
    </comment>
    <comment ref="A24" authorId="0" shapeId="0" xr:uid="{F9CD251C-B6B8-4AB3-8EFB-D8122A7FD579}">
      <text>
        <r>
          <rPr>
            <sz val="9"/>
            <color indexed="81"/>
            <rFont val="Tahoma"/>
            <charset val="1"/>
          </rPr>
          <t>You do not need to enter actions for all of these strategies and some goals cover multiple pillars of the Maranga Mai strategy. If you have goals that encompass more than one, simply make reference to it</t>
        </r>
      </text>
    </comment>
    <comment ref="B24" authorId="0" shapeId="0" xr:uid="{2DBA29D3-B15E-4549-BB21-FF666061B52E}">
      <text>
        <r>
          <rPr>
            <sz val="9"/>
            <color indexed="81"/>
            <rFont val="Tahoma"/>
            <family val="2"/>
          </rPr>
          <t>As many actions as you deem necessary. Some will have costs associated with them, others won't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Stuart Durston</author>
  </authors>
  <commentList>
    <comment ref="V24" authorId="0" shapeId="0" xr:uid="{91EF8474-AC25-4783-BE13-DE8404441FAA}">
      <text>
        <r>
          <rPr>
            <sz val="9"/>
            <color indexed="81"/>
            <rFont val="Tahoma"/>
            <family val="2"/>
          </rPr>
          <t>Core funding is determined around the same time as annual plans and budgets are needed in November, so NZNO will enter this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<sst xmlns="http://schemas.openxmlformats.org/spreadsheetml/2006/main" count="632" uniqueCount="387">
  <si>
    <t>C&amp;S Budget 2025-26</t>
  </si>
  <si>
    <t>Enrolled</t>
  </si>
  <si>
    <t>Revenue</t>
  </si>
  <si>
    <t>Operating Revenue</t>
  </si>
  <si>
    <t>Magazine Income</t>
  </si>
  <si>
    <t>010 - Advertising Income</t>
  </si>
  <si>
    <t>Total Magazine Income</t>
  </si>
  <si>
    <t>Sponsorship</t>
  </si>
  <si>
    <t>026 - Grants &amp; Sponsorship Income</t>
  </si>
  <si>
    <t>Total Sponsorship</t>
  </si>
  <si>
    <t>Registrations</t>
  </si>
  <si>
    <t>060 - C&amp;S Course Registration Income National Committee</t>
  </si>
  <si>
    <t>075 - C&amp;S Subscription Income</t>
  </si>
  <si>
    <t>093 - C&amp;S Regional Comm Study Day/Seminar Reg Fees</t>
  </si>
  <si>
    <t>098 - Conference &amp; Registration Income</t>
  </si>
  <si>
    <t>Total Registrations</t>
  </si>
  <si>
    <t>Consultancy</t>
  </si>
  <si>
    <t>Total Operating Revenue</t>
  </si>
  <si>
    <t>Non-Operating Revenue</t>
  </si>
  <si>
    <t>Financial Income</t>
  </si>
  <si>
    <t>030 - Interest Income</t>
  </si>
  <si>
    <t>Total Financial Income</t>
  </si>
  <si>
    <t>Rent Received</t>
  </si>
  <si>
    <t>Other Income</t>
  </si>
  <si>
    <t>090 - Other Income</t>
  </si>
  <si>
    <t>550 - NZNO Funding</t>
  </si>
  <si>
    <t>Total Other Income</t>
  </si>
  <si>
    <t>Total Non-Operating Revenue</t>
  </si>
  <si>
    <t>Total Revenue</t>
  </si>
  <si>
    <t>Operating Expenses</t>
  </si>
  <si>
    <t>Advertising &amp; Marketing</t>
  </si>
  <si>
    <t>103 - Marketing</t>
  </si>
  <si>
    <t>Total Advertising &amp; Marketing</t>
  </si>
  <si>
    <t>Affiliations &amp; Subscriptions</t>
  </si>
  <si>
    <t>110 - Affiliations</t>
  </si>
  <si>
    <t>Total Affiliations &amp; Subscriptions</t>
  </si>
  <si>
    <t>Communications</t>
  </si>
  <si>
    <t>161 - Newsletter</t>
  </si>
  <si>
    <t>Total Communications</t>
  </si>
  <si>
    <t>Consultants</t>
  </si>
  <si>
    <t>140 - Consultants</t>
  </si>
  <si>
    <t>Total Consultants</t>
  </si>
  <si>
    <t>Depreciation &amp; Amortisation</t>
  </si>
  <si>
    <t>240 - Depreciation</t>
  </si>
  <si>
    <t>Total Depreciation &amp; Amortisation</t>
  </si>
  <si>
    <t>Donations &amp; Grants</t>
  </si>
  <si>
    <t>260 - Donations &amp; Koha</t>
  </si>
  <si>
    <t>265 - Grants</t>
  </si>
  <si>
    <t>Total Donations &amp; Grants</t>
  </si>
  <si>
    <t>559 - Witholding Tax (Tax Paid)</t>
  </si>
  <si>
    <t>Total Financial Expenses</t>
  </si>
  <si>
    <t>General</t>
  </si>
  <si>
    <t>300 - General Expenses</t>
  </si>
  <si>
    <t>305 - Conferences</t>
  </si>
  <si>
    <t>306 - Conferences - Sponsored Registrations</t>
  </si>
  <si>
    <t>308 - Course Running Costs - C&amp;S</t>
  </si>
  <si>
    <t>315 - Meeting Expenses</t>
  </si>
  <si>
    <t>Total General</t>
  </si>
  <si>
    <t>Members Costs</t>
  </si>
  <si>
    <t>506 - Honoraria</t>
  </si>
  <si>
    <t>528 - CS Regional Study Day Expenses</t>
  </si>
  <si>
    <t>530 - Instructor Fees</t>
  </si>
  <si>
    <t>Total Members Costs</t>
  </si>
  <si>
    <t>Printing &amp; Stationery</t>
  </si>
  <si>
    <t>406 - Printing</t>
  </si>
  <si>
    <t>Total Printing &amp; Stationery</t>
  </si>
  <si>
    <t>Travel &amp; Accommodation</t>
  </si>
  <si>
    <t>476 - Taxis</t>
  </si>
  <si>
    <t>480 - Flights - Domestic NZ</t>
  </si>
  <si>
    <t>481 - Mileage</t>
  </si>
  <si>
    <t>482 - Transport - Other</t>
  </si>
  <si>
    <t>484 - Accommodation &amp; Meals</t>
  </si>
  <si>
    <t>Total Travel &amp; Accommodation</t>
  </si>
  <si>
    <t>Total Operating Expenses</t>
  </si>
  <si>
    <t>Surplus / (Deficit)</t>
  </si>
  <si>
    <t>CS Summary</t>
  </si>
  <si>
    <t>Do not delete the months in the CS summary as these drive the information on the following pages</t>
  </si>
  <si>
    <t>Select your college's acronym from the drop down list, the cost centre will update automatically</t>
  </si>
  <si>
    <t>Information that has flow on effects in this page are in green. Please update the committee meeting information and committee attending as appropriate</t>
  </si>
  <si>
    <t>If you are not having any meeting in a particular month, then please leave this information blank and do not delete the month date</t>
  </si>
  <si>
    <t>Decide on your committee meeting type, these are driven from a drop down list</t>
  </si>
  <si>
    <t>It has been assumed that your conference/symposium includes an AGM, so this is assumed to be a face to face meeting, however these costs are driven by different factors</t>
  </si>
  <si>
    <t>Committee accommodation and flights are included in the conference costs, but the accommodation is ususally something that is quoted for example</t>
  </si>
  <si>
    <t>Update the other information in the summary as appropriate</t>
  </si>
  <si>
    <t>Annual Plan</t>
  </si>
  <si>
    <t>This annual plan is set up to budget for the financial year. i.e. April to March as that is NZNO's standard budgeting cycle</t>
  </si>
  <si>
    <t>We have included January to March as hidden columns in Columns D through F</t>
  </si>
  <si>
    <t>If you wish to enter your plan for January to March 2026, essentially creating a 15 month annual plan for the first year you are more than welcome to do so</t>
  </si>
  <si>
    <r>
      <t xml:space="preserve">To unhide these columns, select columns C through G and right click and select unhide. </t>
    </r>
    <r>
      <rPr>
        <i/>
        <sz val="11"/>
        <color theme="1"/>
        <rFont val="Aptos Narrow"/>
        <family val="2"/>
        <scheme val="minor"/>
      </rPr>
      <t>Note that you do not need to include the estimated costs for these three months</t>
    </r>
  </si>
  <si>
    <t>Update the annual plan as appropriate please include as much detail as you deem necessary for the linking of ideas to the Maranga Mai goals (Action column)</t>
  </si>
  <si>
    <t>The cells at the top asking for income and expenses are for additional items that don't necessarily fall under the Maranga Mai goals, e.g. study days, other courses etc.</t>
  </si>
  <si>
    <t>Any expected income or costs should be entered into the correct month</t>
  </si>
  <si>
    <t>Any costs associated with reaching those goals should be estimated and entered in the appropriate month. Please put all values GST inclusive if applicable</t>
  </si>
  <si>
    <t>Example of new row entered</t>
  </si>
  <si>
    <t>Please select the most appropriate GL code and enter the values in the correct month</t>
  </si>
  <si>
    <t>It is not expected that all 11 areas of the Maranga Mai strategy have goals in your annual plan, you might only touch on one or two aspects of the Maranga Mai strategy</t>
  </si>
  <si>
    <r>
      <t xml:space="preserve">A lot of the actions that you have probably won't have a cost associated with them, and that is perfectly fine. The intention of this is, if there </t>
    </r>
    <r>
      <rPr>
        <b/>
        <u/>
        <sz val="11"/>
        <color theme="1"/>
        <rFont val="Aptos Narrow"/>
        <family val="2"/>
        <scheme val="minor"/>
      </rPr>
      <t>is</t>
    </r>
    <r>
      <rPr>
        <u/>
        <sz val="11"/>
        <color theme="1"/>
        <rFont val="Aptos Narrow"/>
        <family val="2"/>
        <scheme val="minor"/>
      </rPr>
      <t xml:space="preserve"> an action that has a cost</t>
    </r>
  </si>
  <si>
    <t>a rough idea of that cost should be considered at the time you are making your plan. It is much easier to plan a budget at the same time you are planning what you</t>
  </si>
  <si>
    <t>would like to do next year. The annual plan element everyone should be familiar with and the whole committee should be included in this discussion as appropriate</t>
  </si>
  <si>
    <t>to brainstorm those ideas. The budget element off to the side is aiming to extract a little bit more information around the possible cost</t>
  </si>
  <si>
    <t>If you need more rows to work with within the Maranga Mai goals or in the rows at the top</t>
  </si>
  <si>
    <t>Right click the row on the left hand side where the number is and click "Insert"</t>
  </si>
  <si>
    <t>You can also select the row and click "Ctrl" and "+" on your keyboard</t>
  </si>
  <si>
    <t>This applies to any rows on the sheet</t>
  </si>
  <si>
    <r>
      <t xml:space="preserve">If any cells in column C show up as </t>
    </r>
    <r>
      <rPr>
        <sz val="11"/>
        <color rgb="FFFF0000"/>
        <rFont val="Aptos Narrow"/>
        <family val="2"/>
        <scheme val="minor"/>
      </rPr>
      <t>RED</t>
    </r>
    <r>
      <rPr>
        <sz val="11"/>
        <color theme="1"/>
        <rFont val="Aptos Narrow"/>
        <family val="2"/>
        <scheme val="minor"/>
      </rPr>
      <t xml:space="preserve"> then you have a value in a month column without having selected a GL Code</t>
    </r>
  </si>
  <si>
    <t>This will need to be corrected as a GL code is required to populate into the budget summary sheet</t>
  </si>
  <si>
    <t>Seed funding for conference while incurred well before the time, is recognised at the time of conference for budgeting purposes</t>
  </si>
  <si>
    <t>However, as we expect conferences to return a modest profit, this profit is also meant to recoup any seed funding</t>
  </si>
  <si>
    <t>Conference Budget</t>
  </si>
  <si>
    <t>Update the information as appropriate. The results in column H populate into the budget summary. Cell H5 is where you enter your expected number of attendees</t>
  </si>
  <si>
    <t>This is designed to give you an idea of a few scenarios to consider if fewer, or more, attendees register than anticipated. G5, I5 and J5 are for other scenarios but can be deleted if desired</t>
  </si>
  <si>
    <r>
      <t xml:space="preserve">Please enter the previous attendees from your last conference into the yellow split calculation if you are unsure of numbers for this time round. </t>
    </r>
    <r>
      <rPr>
        <b/>
        <sz val="11"/>
        <color theme="1"/>
        <rFont val="Aptos Narrow"/>
        <family val="2"/>
        <scheme val="minor"/>
      </rPr>
      <t>If you have a good estimate of your attendees for this conference, then enter those instead</t>
    </r>
  </si>
  <si>
    <t>This will give you an idea of a potential split for this conference</t>
  </si>
  <si>
    <t>The final value to be thinking about is setting the price of the tickets</t>
  </si>
  <si>
    <t>All other values should be roughly worked out or quoted in advance before setting ticket price</t>
  </si>
  <si>
    <t>We aim to budget and return modest surpluses for conferences essentially aiming to keep conference registration fees as low as possible for our members</t>
  </si>
  <si>
    <t>The expenses listed in the conference budget is not exhaustive but covers a bulk of the usual expenses, but if you have anything else to put in then please do so. You can add additional rows the same as above, and be sure to copy down the formula from the cell above</t>
  </si>
  <si>
    <t>The standard GL code for any new expenses included would be "305 - Conferences" this needs to be entered in column Q</t>
  </si>
  <si>
    <t>You are not expected to know everything for your conference budget potentially 12-16 months in advance, however you should have some figures from previous events that can serve as a base</t>
  </si>
  <si>
    <t>Budget Summary</t>
  </si>
  <si>
    <r>
      <rPr>
        <b/>
        <sz val="11"/>
        <color theme="1"/>
        <rFont val="Aptos Narrow"/>
        <family val="2"/>
        <scheme val="minor"/>
      </rPr>
      <t>Should require minimal input this tab is fully formularised</t>
    </r>
    <r>
      <rPr>
        <sz val="11"/>
        <color theme="1"/>
        <rFont val="Aptos Narrow"/>
        <family val="2"/>
        <scheme val="minor"/>
      </rPr>
      <t>, should primarily be a check against what you have already put into the CS Summary, Annual Plan and Conference Budgets</t>
    </r>
  </si>
  <si>
    <r>
      <t xml:space="preserve">Cell C2 will show up </t>
    </r>
    <r>
      <rPr>
        <sz val="11"/>
        <color rgb="FFFF0000"/>
        <rFont val="Aptos Narrow"/>
        <family val="2"/>
        <scheme val="minor"/>
      </rPr>
      <t>RED</t>
    </r>
    <r>
      <rPr>
        <sz val="11"/>
        <rFont val="Aptos Narrow"/>
        <family val="2"/>
        <scheme val="minor"/>
      </rPr>
      <t xml:space="preserve"> if a deficit is budgeted. </t>
    </r>
    <r>
      <rPr>
        <u/>
        <sz val="11"/>
        <rFont val="Aptos Narrow"/>
        <family val="2"/>
        <scheme val="minor"/>
      </rPr>
      <t>NZNO does not budget deficits</t>
    </r>
    <r>
      <rPr>
        <u/>
        <sz val="11"/>
        <color theme="1"/>
        <rFont val="Aptos Narrow"/>
        <family val="2"/>
        <scheme val="minor"/>
      </rPr>
      <t>, so if you are budgeting one, please review the numbers and inputs and see if there is something that you can do to address this</t>
    </r>
  </si>
  <si>
    <t>Potentially you might need to consider getting sponsorship from your networks for things that you were intending to fund yourself</t>
  </si>
  <si>
    <t>Your CS should not be reliant on cash reserves to fund business as usual, cash reserves are there as a back up, these should be available for emergencies, such as if a sponsorship falls through or an unexpected expense occurs</t>
  </si>
  <si>
    <t>Once these cash reserves are used they are gone</t>
  </si>
  <si>
    <t>Core funding is determined around the same time as annual plans and budgets are needed in November, so NZNO will enter this. For next year you will not be getting less than you are due to receive this year</t>
  </si>
  <si>
    <t>Interest Calc</t>
  </si>
  <si>
    <t xml:space="preserve">Leave this to NZNO Finance, we will extrapolate the information and provide a rough estimate for this. For the most part this will be small </t>
  </si>
  <si>
    <t>Any protected sheets can be unlocked simply by going to the review tab at the top and clicking unprotect (there is no password). This is just done so that you don't accidentally overwrite any formulae</t>
  </si>
  <si>
    <t>If you do anything that has a flow on effect into the budget summary tab click undo until the problem is resolved</t>
  </si>
  <si>
    <t>Please reach out to CSFinance@nzno.org.nz if you have any problems or need an estimate of past figures for your current budget</t>
  </si>
  <si>
    <t>Forumla driven, please don't adjust</t>
  </si>
  <si>
    <t>Alignment with GL Codes</t>
  </si>
  <si>
    <t>Any income generating activities that don't link to the NZNO Maranga Mai Strategies?</t>
  </si>
  <si>
    <t>Please provide estimated income and expenditure for these activities</t>
  </si>
  <si>
    <t>Income</t>
  </si>
  <si>
    <t>Course</t>
  </si>
  <si>
    <t>Sponsorship to magazine/journal</t>
  </si>
  <si>
    <t>Expenditure</t>
  </si>
  <si>
    <t>Course instructor flights</t>
  </si>
  <si>
    <t>Course instructor mileage</t>
  </si>
  <si>
    <t>Course instructor fees</t>
  </si>
  <si>
    <t>Conference awards</t>
  </si>
  <si>
    <t>Maranga Mai Strategy</t>
  </si>
  <si>
    <t>Actions</t>
  </si>
  <si>
    <r>
      <t xml:space="preserve">Income or cost estimates - please enter in the correct month
</t>
    </r>
    <r>
      <rPr>
        <sz val="11"/>
        <color rgb="FFFF0000"/>
        <rFont val="Aptos Narrow"/>
        <family val="2"/>
        <scheme val="minor"/>
      </rPr>
      <t>If the correct month is unknown, please just enter in March. If you are unsure of the correct code, please use the one that is closest</t>
    </r>
  </si>
  <si>
    <t>Notes</t>
  </si>
  <si>
    <t>Who</t>
  </si>
  <si>
    <t>Tino Rangatiratanga</t>
  </si>
  <si>
    <t xml:space="preserve">Build cultural capability of committee members
</t>
  </si>
  <si>
    <t xml:space="preserve">Attend NZNO training opportunities at College &amp; sections Day, NZNO AGM/Conference, or as provided by NZNO
</t>
  </si>
  <si>
    <t>Utilise the NZNO hui policy in meetings and practice karakia for committee meetings and conference/study days</t>
  </si>
  <si>
    <t>Growing Māori workforce</t>
  </si>
  <si>
    <t>Identify and track Māori critical care nursing workforce and explore sharing successful initiatives, stories and resources that support recruitment and retention of Māori members in critical care nursing.</t>
  </si>
  <si>
    <t xml:space="preserve">Weave Tikanga Māori and Māori aspirations through NZCCCN activities </t>
  </si>
  <si>
    <t xml:space="preserve">Ask Māori members in critical care nursing how they would like to participate in NZCCCN committee, consultation, development of NZCCCN positions, presentations, and conferences. </t>
  </si>
  <si>
    <t xml:space="preserve">Prioritise Māori applicants on NZCCCN committee. </t>
  </si>
  <si>
    <t xml:space="preserve">Engagement of indigenous peoples at all levels of conference planning </t>
  </si>
  <si>
    <t>Building Member Power</t>
  </si>
  <si>
    <t>Increase in engagement of NZNO members in NZCCCN</t>
  </si>
  <si>
    <t xml:space="preserve">2 yearly member survey asking for feedback and what members wish to see the college focus on and prioritise. </t>
  </si>
  <si>
    <t>Work with local NZNO delegates to promote college and increase college membership</t>
  </si>
  <si>
    <t>Increase communication to members via digital critical comment newsletter. Seek improvements in email communication to members. Dedicated committee role for social media communication with members (Facebook &amp; Instagram)</t>
  </si>
  <si>
    <t>Broaden diversity of membership in NZCCCN.</t>
  </si>
  <si>
    <t xml:space="preserve">Identify gaps in NZNO Colleges and Sections where NZNO membership may align with NZCCCN for example acute cardiac 
NB current membership, ICU, CCU, ICU/CCU Nurse Educators, Outreach Nurses, critical care Research Nurses and nursing students. </t>
  </si>
  <si>
    <t>Biannual ethnicity breakdown of membership, review and discussion by committee</t>
  </si>
  <si>
    <t>Work alongside CCOF to support their annual hui (include admin support from NZNO).</t>
  </si>
  <si>
    <t>Workforce</t>
  </si>
  <si>
    <t>Critical care workforce initiatives that look to future transformational opportunities</t>
  </si>
  <si>
    <t>Participate and co-chair, where able in meetings regarding developing education pathways, education resources and recommending investment required to implement recommendations</t>
  </si>
  <si>
    <t>Building leaders within critical care. Inclusion of nursing students in college membership, utilising leadership opportunities to build leaders through participation in NZCCCN, e.g., participation in work streams, critical comment articles and providing member education</t>
  </si>
  <si>
    <t xml:space="preserve">Participate as a stakeholder in the writing of the Australasian minimum workforce standards for critical care document </t>
  </si>
  <si>
    <t>Participate as a stakeholder in the writing of the national knowledge and skills framework</t>
  </si>
  <si>
    <t>Māori and Pacific workforce investment, recruitment and retention are implemented and monitored under a Te Tino Rangatira framework</t>
  </si>
  <si>
    <t>Advocate in national forums for resources and workforce support that is required to engage Māori and Pacific nurses in the education pathways, and promote retention in the workforce</t>
  </si>
  <si>
    <t>Identify gaps in workforce development and advocate for a national consistent approach with regional delivery: may include orientation, surge workforce and knowledge/skills framework</t>
  </si>
  <si>
    <t>Education</t>
  </si>
  <si>
    <t>Quality of Training Programs assured</t>
  </si>
  <si>
    <t>Lead the development of and participate in ANZICS conferences, regional study days and online webinars to support career development of nurses</t>
  </si>
  <si>
    <t>Education aligns with future-facing role of the critical care nurse</t>
  </si>
  <si>
    <t>Promoting and providing educational opportunities for members, including cultural competency. Partnership with MyHealthHub commenced end of 2023 (webinairs)</t>
  </si>
  <si>
    <t>Culturally appropriate training is provided to members</t>
  </si>
  <si>
    <t>Ensure Māori and Pacific voice is integrated in planning, presentation and delivery of education, conferences, and workshops</t>
  </si>
  <si>
    <t>Advocate for nationally consistent standard of critical care nursing education</t>
  </si>
  <si>
    <t>Maintain NZCCCN position statements: Critical Care Nursing Education 2019) 5 yearly review cycle</t>
  </si>
  <si>
    <t>Maintain NZCCCN: NZ Standards in Critical Care Nursing Education(2019) 5 yearly review cycle</t>
  </si>
  <si>
    <t>Education is accessible to members</t>
  </si>
  <si>
    <t>Provide education scholarships to nurses to attend and present at conferences, study days and online platforms</t>
  </si>
  <si>
    <t>Registration</t>
  </si>
  <si>
    <t>Registration is more accessible</t>
  </si>
  <si>
    <t>Advocate for registration pathways that expedite NZ registration including portability of Pacific Nursing qualifications and return to nursing processes.</t>
  </si>
  <si>
    <t>Quality, Health and Safety</t>
  </si>
  <si>
    <t>Develop and maintain NZNO Position Statements on Critical Care Nursing Practice and Staffing Standards which support health and safety in the workplace</t>
  </si>
  <si>
    <t>Maintain NZNO position statements: 5 yearly review cycle</t>
  </si>
  <si>
    <t xml:space="preserve">NZ Standards for Critical Care Nurse Staffing (2021) due 2024 </t>
  </si>
  <si>
    <t>Definition of Critical Care Nursing (2021) due 2024</t>
  </si>
  <si>
    <t>Definition of Critical Care Outreach Nursing (2016) due 2028</t>
  </si>
  <si>
    <t xml:space="preserve">Role of the NZ Critical Care Clinical Research Nurse (2011) </t>
  </si>
  <si>
    <t>Role of the Critical Care Research Nurse Coordinator (under review, due 2025)</t>
  </si>
  <si>
    <t>Make available and disseminate above publications to members, non-members and NZNO staff through newsletter “Critical Comment,” website, Facebook</t>
  </si>
  <si>
    <t>Identifies areas for quality improvement and drives initiatives to achieve these outcomes</t>
  </si>
  <si>
    <t>Membership and participation in ANZICS Quality and Safety Committee, Australasian Critical Care Nursing (ACCCN), World Federation Critical Care Nurses (WFCCCN), WFPICCS, ICU National Network</t>
  </si>
  <si>
    <t xml:space="preserve">Bargaining </t>
  </si>
  <si>
    <t>Political</t>
  </si>
  <si>
    <t>Grow committee political awareness and capability</t>
  </si>
  <si>
    <t>Attend NZNO training opportunities including C &amp; S Day and media training</t>
  </si>
  <si>
    <t>Committee members increasingly speak about their issues in political terms and are empowered to speak out and take lead roles in activism surrounding critical care</t>
  </si>
  <si>
    <t>Health New Zealand consult with NZCCCN when decision making on issues that affect critical care</t>
  </si>
  <si>
    <t>Representaion on the national sepsis pathway technical advisory group</t>
  </si>
  <si>
    <t>Take health issues to MP’s and communities in election year</t>
  </si>
  <si>
    <t>Work with local delegates to share NZNO manifesto and key messages with members and the public via critical comment, Facebook, direct member, MP  and public engagement</t>
  </si>
  <si>
    <t>Immigration</t>
  </si>
  <si>
    <t>Government, workplaces, and the public support NZNO’s position on IQN immigration issues</t>
  </si>
  <si>
    <t>Advocate for policy and immigration pathways for nurses currently in NZ, yet to transition to NZ registration, and those nurses wishing to work in NZ in both national and workplace submissions, presentations, and media opportunities</t>
  </si>
  <si>
    <t>Allies</t>
  </si>
  <si>
    <t>Allies identified, informed and engaged to support NZCCCN positions</t>
  </si>
  <si>
    <t>Regular liaison and collaboration where able with other NZNO college and sections committee's</t>
  </si>
  <si>
    <t>Allies include CICM, ANZICS, including media team and safety &amp; quality committee, ACCCN, WFPICS, WFCCN, ICU national network</t>
  </si>
  <si>
    <t>Te Tai Ao</t>
  </si>
  <si>
    <t> </t>
  </si>
  <si>
    <t>Protecting wahi tapu and ngā taonga tuku iho – environment</t>
  </si>
  <si>
    <r>
      <rPr>
        <sz val="12"/>
        <color theme="10"/>
        <rFont val="Aptos Narrow"/>
        <family val="2"/>
        <scheme val="minor"/>
      </rPr>
      <t>Use various communication channels to promote the ICU sustainability toolkit to members, new members and non-members</t>
    </r>
    <r>
      <rPr>
        <u/>
        <sz val="12"/>
        <color theme="10"/>
        <rFont val="Aptos Narrow"/>
        <family val="2"/>
        <scheme val="minor"/>
      </rPr>
      <t xml:space="preserve"> https://www.anzics.com.au/wp-content/uploads/2022/04/A-beginners-guide-to-Sustainability-in-the-ICU.pdf</t>
    </r>
  </si>
  <si>
    <t>Incorporate sustainability principles into education provided for members</t>
  </si>
  <si>
    <t>Participate in ICU National Sustainability Group</t>
  </si>
  <si>
    <t>"NZNO inc" moves towards being carbon neutral</t>
  </si>
  <si>
    <t>Align NZCCCN with NZNO's carbon neutral aims</t>
  </si>
  <si>
    <t>NZNO 11 Areas Of Focus - Maranga Mai</t>
  </si>
  <si>
    <t>Te Tino Rangatiratanga</t>
  </si>
  <si>
    <t>Health and Safety</t>
  </si>
  <si>
    <t xml:space="preserve">Political </t>
  </si>
  <si>
    <t>PROGRESS KEY:</t>
  </si>
  <si>
    <t>on track</t>
  </si>
  <si>
    <t>in progress</t>
  </si>
  <si>
    <t>off track</t>
  </si>
  <si>
    <t>completed</t>
  </si>
  <si>
    <t>CS Acronym - Annual Plan</t>
  </si>
  <si>
    <t>XXX</t>
  </si>
  <si>
    <t>ACDN - Annual Plan</t>
  </si>
  <si>
    <t>CCYN - Annual Plan</t>
  </si>
  <si>
    <t>XXXX</t>
  </si>
  <si>
    <t>Last year's membership</t>
  </si>
  <si>
    <t>CENNZ - Annual Plan</t>
  </si>
  <si>
    <t>This year's membership</t>
  </si>
  <si>
    <t>CNC - Annual Plan</t>
  </si>
  <si>
    <t>COASTN - Annual Plan</t>
  </si>
  <si>
    <t>Process:</t>
  </si>
  <si>
    <t>CoGN - Annual Plan</t>
  </si>
  <si>
    <t xml:space="preserve">Please complete your draft Annual Plan, in consultation with your Professional Nursing Advisor (PNA) by </t>
  </si>
  <si>
    <t>CRN - Annual Plan</t>
  </si>
  <si>
    <t>PNA to forward it to the Manager, Nursing &amp; Professional Services (MNPS) by</t>
  </si>
  <si>
    <t>CSTN - Annual Plan</t>
  </si>
  <si>
    <t>MNPS will review annual plans, discuss outstanding queries, and forward to Corporate Services for inclusion into the NZNO</t>
  </si>
  <si>
    <t>ENS - Annual Plan</t>
  </si>
  <si>
    <t xml:space="preserve">wide budgeting process, including the funding formula to determine core funding </t>
  </si>
  <si>
    <t>IPCNC - Annual Plan</t>
  </si>
  <si>
    <t>NZNO Budget to the Management and Board</t>
  </si>
  <si>
    <t>MHNS - Annual Plan</t>
  </si>
  <si>
    <t>NLS - Annual Plan</t>
  </si>
  <si>
    <t>Approval Annual Plan</t>
  </si>
  <si>
    <t>NNCA - Annual Plan</t>
  </si>
  <si>
    <t>Name</t>
  </si>
  <si>
    <t>Position</t>
  </si>
  <si>
    <t>Date Review completed</t>
  </si>
  <si>
    <t>NRS - Annual Plan</t>
  </si>
  <si>
    <t>NZCCCN - Annual Plan</t>
  </si>
  <si>
    <t>Director of Nursing and Professional Services</t>
  </si>
  <si>
    <t>NZCPHCN - Annual Plan</t>
  </si>
  <si>
    <t>NZgNC - Annual Plan</t>
  </si>
  <si>
    <t>Committee - Please complete details for all committee members, do not include your PNA</t>
  </si>
  <si>
    <t>PNC - Annual Plan</t>
  </si>
  <si>
    <t>Committee Role</t>
  </si>
  <si>
    <t>Region Where Located</t>
  </si>
  <si>
    <t>PNS - Annual Plan</t>
  </si>
  <si>
    <t>Chairperson</t>
  </si>
  <si>
    <t>WHC - Annual Plan</t>
  </si>
  <si>
    <t>Secretary</t>
  </si>
  <si>
    <t>Te Tai Tokerau (Northern)</t>
  </si>
  <si>
    <t>Te Wai Pounamu (Southern)</t>
  </si>
  <si>
    <t>Treasurer</t>
  </si>
  <si>
    <t>Committee Member</t>
  </si>
  <si>
    <t>Te Ikaroa (Central)</t>
  </si>
  <si>
    <t>Dates</t>
  </si>
  <si>
    <t>Meeting type: Online (Zoom/Teams), Face to Face, Conference/Symposium</t>
  </si>
  <si>
    <t>Number of committee attending</t>
  </si>
  <si>
    <t>Location of Meeting</t>
  </si>
  <si>
    <t xml:space="preserve">Duration of meeting </t>
  </si>
  <si>
    <t>e.g. 1 day, 1 hr</t>
  </si>
  <si>
    <t>2 day</t>
  </si>
  <si>
    <t>Online</t>
  </si>
  <si>
    <t>Virtual</t>
  </si>
  <si>
    <t>Wellington</t>
  </si>
  <si>
    <t>F2F</t>
  </si>
  <si>
    <t>Conference/Symposium</t>
  </si>
  <si>
    <t>College/Section membership participation in national/international external working groups</t>
  </si>
  <si>
    <t>Members name</t>
  </si>
  <si>
    <t>Email address</t>
  </si>
  <si>
    <t>Name of working group</t>
  </si>
  <si>
    <t>Host organisation</t>
  </si>
  <si>
    <t>Status of national group</t>
  </si>
  <si>
    <t>Progress</t>
  </si>
  <si>
    <t>GST Y/N</t>
  </si>
  <si>
    <t>Y</t>
  </si>
  <si>
    <t>N</t>
  </si>
  <si>
    <t>484 - Accommodation</t>
  </si>
  <si>
    <t>Template Value</t>
  </si>
  <si>
    <t>F2F Times</t>
  </si>
  <si>
    <t>F2F People</t>
  </si>
  <si>
    <t>Template Total</t>
  </si>
  <si>
    <t>Financial Expenses</t>
  </si>
  <si>
    <t>483 - Flights &amp; Other International Travel</t>
  </si>
  <si>
    <t>487 - Meals</t>
  </si>
  <si>
    <t>INCOME CODES</t>
  </si>
  <si>
    <t>EXPENDITURE CODES</t>
  </si>
  <si>
    <t>Maree Warne</t>
  </si>
  <si>
    <t>Bronwyn MacKezie</t>
  </si>
  <si>
    <t xml:space="preserve">Asia Pacific Federation of Coloproctology and Congress of the Asian Society of Stoma Rehabilitation </t>
  </si>
  <si>
    <t>CSSANZ</t>
  </si>
  <si>
    <t>Erica Crosby</t>
  </si>
  <si>
    <t>AASTN</t>
  </si>
  <si>
    <t>Actively seek new College members including Māori and Pacific people</t>
  </si>
  <si>
    <t>Consider options to promote the role of Stomal Therapy Nurse in hospital communications/intranet</t>
  </si>
  <si>
    <t>Maintain and build on strategic and Collegial relationships with nursing, union and other agencies, to remain relevant and effective</t>
  </si>
  <si>
    <t>Fran Horan</t>
  </si>
  <si>
    <t>Preeti Charan</t>
  </si>
  <si>
    <t>Co-Editor the Outlet</t>
  </si>
  <si>
    <t>Cathy Enright</t>
  </si>
  <si>
    <t>Chairperson 2025</t>
  </si>
  <si>
    <t>Membership DD MMM  2026</t>
  </si>
  <si>
    <t>Membership DD MMM  2025</t>
  </si>
  <si>
    <t>Emma Ludlow</t>
  </si>
  <si>
    <t>Emma.ludlow@middlemore.co.nz</t>
  </si>
  <si>
    <t>Wound, Ostomy, Continence Nursing (WOCN)</t>
  </si>
  <si>
    <t>Emma is a member</t>
  </si>
  <si>
    <t>Erica is a member</t>
  </si>
  <si>
    <t>erica.crosby@middlemore.co.nz</t>
  </si>
  <si>
    <t>maree.warne@hbdhb.govt.nz</t>
  </si>
  <si>
    <t>Enright.cathy01@gmail.com</t>
  </si>
  <si>
    <t>Cathy is NZ delegate</t>
  </si>
  <si>
    <t xml:space="preserve">Cathy Enright </t>
  </si>
  <si>
    <t xml:space="preserve">World Council of Enterostomal Therapists (WCET). </t>
  </si>
  <si>
    <t>Maree is member of planning committee</t>
  </si>
  <si>
    <t>Contribute to the value, understanding and future- proofing  of the STN  role, raising awareness of the contribution STNs make to  quality patient care and outcomes</t>
  </si>
  <si>
    <t>Work with Website developer and Database manager re website redesign and promotion of the CSTN. Investigate adding links to Liberty and Coloplast portals to aid members</t>
  </si>
  <si>
    <t>Distribution of pamphlets and posters promoting CSTN and activities - at workplaces, conferences etc where nurses may be interested in stomal therapy nursing.</t>
  </si>
  <si>
    <t>Promote NZ and Australia Stomal Therapy week  June 2026 - promotional CSTN board/picture</t>
  </si>
  <si>
    <r>
      <t xml:space="preserve">Proposal to fund two CSTN members to attend </t>
    </r>
    <r>
      <rPr>
        <sz val="11"/>
        <color rgb="FF000000"/>
        <rFont val="Calibri"/>
        <family val="2"/>
      </rPr>
      <t>2027 APFCP congress, which is to be held in Sydney November 2027. Promotion of this via membership and website - date TBC. Comms out to membership for voting late 2026.</t>
    </r>
  </si>
  <si>
    <t xml:space="preserve">Members involved in external groups provide feedback reports to the committee for F2F meetings. Relevant  updates given in the Outlet Journal and website. </t>
  </si>
  <si>
    <t xml:space="preserve">Maintain a strong STN membership voice and patient advocacy via face-to-face committee meetings and communications to members - Key messages following each face-to-face meeting with relevant stakeholder reports – to be shared with C&amp;S membership. </t>
  </si>
  <si>
    <t xml:space="preserve">Succession planning for STN workforce by strengthening collaboration with recognised training facilities and supporting / advertising scholarships </t>
  </si>
  <si>
    <t>Advocate for the development of nursing education programmes and the ongoing professional development of members</t>
  </si>
  <si>
    <t>Promotion of educational opportunites on CSTN website and via member communications</t>
  </si>
  <si>
    <t xml:space="preserve">Advocate for enhanced stoma   patient care and continued access to full schedule of ostomy products  </t>
  </si>
  <si>
    <t xml:space="preserve">Ongoing - Contribute to Pharmac decision making re ostomy product approval – Ongoing meetings with Pharmac to ensure influence on issues such as procurement, consumable access, supply, delivery and use for stoma patients in Aotearoa </t>
  </si>
  <si>
    <t>Raise visibility of the College by way of involvement in Pharmac Schedule of Ostomy products</t>
  </si>
  <si>
    <t>Continue to meet with Pharmac to advocate for full schedule of ostomy products</t>
  </si>
  <si>
    <t>Be a strong political voice for issues that may affect stomal therapy nursing</t>
  </si>
  <si>
    <t>Letters to relevant ministers/authorities on matters that have potential impact on healthcare delivery or outcomes</t>
  </si>
  <si>
    <t>Journal as above - advertising income</t>
  </si>
  <si>
    <t xml:space="preserve">Continue to consider practices to maintain sustainability </t>
  </si>
  <si>
    <r>
      <t>Continue with online version only for Outlet Journal</t>
    </r>
    <r>
      <rPr>
        <sz val="11"/>
        <color rgb="FF000000"/>
        <rFont val="Calibri"/>
        <family val="2"/>
      </rPr>
      <t xml:space="preserve"> </t>
    </r>
  </si>
  <si>
    <t>Contrribute to relevant submissions to NZNO and national bodies</t>
  </si>
  <si>
    <t>Applicants will be considered at committee F2F meeting in October</t>
  </si>
  <si>
    <t>Investigate the option of developing a new scholarship to be offered for stoma-specific qualification or research relating specifically to Stomal Therapy Nursing in NZ. The scholarship will be of 4 payments of approx $2000</t>
  </si>
  <si>
    <t>Promotion through AASTN journal the Outlet and CSTN website</t>
  </si>
  <si>
    <t xml:space="preserve">Scholarship applications close July 2026. </t>
  </si>
  <si>
    <r>
      <t xml:space="preserve">Scholarship winners announced in the Outlet Journal </t>
    </r>
    <r>
      <rPr>
        <sz val="11"/>
        <color rgb="FFFF0000"/>
        <rFont val="Calibri"/>
        <family val="2"/>
      </rPr>
      <t>?Date</t>
    </r>
  </si>
  <si>
    <t xml:space="preserve">Promote the role of the STN through X3 editions PA of The Outlet journal. Members to present case studies (including photos) with problem solving strategies to celebrate the specialist skills of STNs. </t>
  </si>
  <si>
    <t>Relevant sector updates and educational opportunities will be put on the college website, and promoted via the Outlet Journal and email to members</t>
  </si>
  <si>
    <r>
      <t>Promote Bernadette Hart Award and Coloplast Pat Blackley scholarships to all members to use for further stomal therapy education. Coloplast scholarship money is administered externally. Bernadette Hart  -</t>
    </r>
    <r>
      <rPr>
        <sz val="11"/>
        <color rgb="FFFF0000"/>
        <rFont val="Calibri"/>
        <family val="2"/>
      </rPr>
      <t xml:space="preserve"> monetary amount decided by committee, dependant on number of applicants. </t>
    </r>
  </si>
  <si>
    <t>Publish Outlet journal 3X yearly, to engage and communicate with membership by reporting professional nursing issues, case studies and promoting educational opportunities</t>
  </si>
  <si>
    <t>This will be approved at March 2026 BGM by member vote</t>
  </si>
  <si>
    <t>Hawkes Bay</t>
  </si>
  <si>
    <t>South Canterbury</t>
  </si>
  <si>
    <t>Christchurch</t>
  </si>
  <si>
    <t>Waitemata</t>
  </si>
  <si>
    <t>Counties</t>
  </si>
  <si>
    <t>Nelson</t>
  </si>
  <si>
    <t>NOTE THERE WILL BE INCOME GENERATED LATE 2027  AGAINST COLLEGE COSTS</t>
  </si>
  <si>
    <t xml:space="preserve">monetary amount decided by committee, dependant on number of applicants. </t>
  </si>
  <si>
    <r>
      <t xml:space="preserve">Planning for the 2027 APFCP congress, which is to be held in Sydney November 2027. MOU already signed off. Seeding grant due 2026 $7000. - This is a prepayment, $7,000 will be reognised in Nov 2027 NOTE FOR NEXT YEAR'S BUDGET PREPARATION. </t>
    </r>
    <r>
      <rPr>
        <sz val="12"/>
        <color rgb="FFFF0000"/>
        <rFont val="Aptos Narrow"/>
        <family val="2"/>
        <scheme val="minor"/>
      </rPr>
      <t>NOTE THERE WILL BE INCOME GENERATED LATE 2027  AGAINST COLLEGE COSTS</t>
    </r>
  </si>
  <si>
    <t>Specific focus to recruit ward staff, students and aged care staff to the College, encouraging Māori and Pacific membership. Active recruitment when providing student education. Provision of the CSTN pamphlet once developed.</t>
  </si>
  <si>
    <t>Two committee members to attend  March 2026 CS day to network with Māori/Pacific colleagues to encourage CSTN membership and develop collegial networks</t>
  </si>
  <si>
    <t>Actively recruiting new members to the college at the March 2026 Conference, with focus to encourage Māori/Pacific membership</t>
  </si>
  <si>
    <t>Ensuring the voice of Māori is reflected in the provision of stomal therapy training and education</t>
  </si>
  <si>
    <t>Continue to update the Stomal Clinical Guidelines. Engage with members for subject matter update. Updates on the website and Outlet Journal</t>
  </si>
  <si>
    <t>Planning for the 2027 APFCP congress, as per line 38</t>
  </si>
  <si>
    <t xml:space="preserve">In planning for APFCP 2027 joint conference, the committee will ensure there is NZ specific cultural component, reflecting tikanga based practice, Māori values and Maori frameworks, related to stomal therapy.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</si>
</sst>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0;\(#,##0.00\)"/>
  </numFmts>
  <fonts count="67" x14ac:knownFonts="1">
    <font>
      <sz val="11"/>
      <color theme="1"/>
      <name val="Aptos Narrow"/>
      <family val="2"/>
      <scheme val="minor"/>
    </font>
    <font>
      <sz val="11"/>
      <color theme="1"/>
      <name val="Aptos Narrow"/>
      <family val="2"/>
      <scheme val="minor"/>
    </font>
    <font>
      <sz val="10"/>
      <color theme="1"/>
      <name val="Aptos Narrow"/>
      <family val="2"/>
      <scheme val="minor"/>
    </font>
    <font>
      <sz val="9"/>
      <color theme="1"/>
      <name val="Aptos Narrow"/>
      <family val="2"/>
      <scheme val="minor"/>
    </font>
    <font>
      <sz val="8"/>
      <color theme="1"/>
      <name val="Aptos Narrow"/>
      <family val="2"/>
      <scheme val="minor"/>
    </font>
    <font>
      <b/>
      <sz val="10"/>
      <color theme="1"/>
      <name val="Aptos Narrow"/>
      <family val="2"/>
      <scheme val="minor"/>
    </font>
    <font>
      <b/>
      <sz val="9"/>
      <color theme="1"/>
      <name val="Aptos Narrow"/>
      <family val="2"/>
      <scheme val="minor"/>
    </font>
    <font>
      <sz val="9"/>
      <color theme="1"/>
      <name val="Arial"/>
      <family val="2"/>
    </font>
    <font>
      <sz val="12"/>
      <color theme="1"/>
      <name val="Arial"/>
      <family val="2"/>
    </font>
    <font>
      <b/>
      <sz val="9"/>
      <color theme="1"/>
      <name val="Arial"/>
      <family val="2"/>
    </font>
    <font>
      <b/>
      <sz val="10"/>
      <color theme="1"/>
      <name val="Arial"/>
      <family val="2"/>
    </font>
    <font>
      <b/>
      <sz val="11"/>
      <color theme="1"/>
      <name val="Aptos Narrow"/>
      <family val="2"/>
      <scheme val="minor"/>
    </font>
    <font>
      <b/>
      <sz val="11"/>
      <color theme="0"/>
      <name val="Aptos Narrow"/>
      <family val="2"/>
      <scheme val="minor"/>
    </font>
    <font>
      <b/>
      <sz val="24"/>
      <color rgb="FF44697D"/>
      <name val="Arial"/>
      <family val="2"/>
    </font>
    <font>
      <sz val="12"/>
      <color theme="1"/>
      <name val="Aptos Narrow"/>
      <family val="2"/>
      <scheme val="minor"/>
    </font>
    <font>
      <sz val="12"/>
      <name val="Aptos Narrow"/>
      <family val="2"/>
      <scheme val="minor"/>
    </font>
    <font>
      <sz val="12"/>
      <name val="Arial"/>
      <family val="2"/>
    </font>
    <font>
      <b/>
      <sz val="12"/>
      <color theme="1"/>
      <name val="Aptos Narrow"/>
      <family val="2"/>
      <scheme val="minor"/>
    </font>
    <font>
      <b/>
      <sz val="12"/>
      <color theme="1"/>
      <name val="Arial"/>
      <family val="2"/>
    </font>
    <font>
      <b/>
      <sz val="12"/>
      <color theme="0"/>
      <name val="Aptos Narrow"/>
      <family val="2"/>
      <scheme val="minor"/>
    </font>
    <font>
      <b/>
      <sz val="12"/>
      <color theme="0"/>
      <name val="Arial"/>
      <family val="2"/>
    </font>
    <font>
      <b/>
      <sz val="12"/>
      <color rgb="FF000000"/>
      <name val="Aptos Narrow"/>
      <family val="2"/>
      <scheme val="minor"/>
    </font>
    <font>
      <b/>
      <sz val="11"/>
      <name val="Aptos Narrow"/>
      <family val="2"/>
      <scheme val="minor"/>
    </font>
    <font>
      <b/>
      <sz val="11"/>
      <color rgb="FF000000"/>
      <name val="Aptos Narrow"/>
      <family val="2"/>
      <scheme val="minor"/>
    </font>
    <font>
      <sz val="11"/>
      <name val="Aptos Narrow"/>
      <family val="2"/>
      <scheme val="minor"/>
    </font>
    <font>
      <sz val="12"/>
      <color rgb="FF000000"/>
      <name val="Aptos Narrow"/>
      <family val="2"/>
      <scheme val="minor"/>
    </font>
    <font>
      <sz val="12"/>
      <color rgb="FFFF0000"/>
      <name val="Aptos Narrow"/>
      <family val="2"/>
      <scheme val="minor"/>
    </font>
    <font>
      <u/>
      <sz val="11"/>
      <color theme="10"/>
      <name val="Aptos Narrow"/>
      <family val="2"/>
      <scheme val="minor"/>
    </font>
    <font>
      <u/>
      <sz val="12"/>
      <color theme="10"/>
      <name val="Aptos Narrow"/>
      <family val="2"/>
      <scheme val="minor"/>
    </font>
    <font>
      <b/>
      <sz val="12"/>
      <name val="Aptos Narrow"/>
      <family val="2"/>
      <scheme val="minor"/>
    </font>
    <font>
      <sz val="11"/>
      <name val="Calibri"/>
      <family val="2"/>
    </font>
    <font>
      <sz val="12"/>
      <color theme="4" tint="-0.249977111117893"/>
      <name val="Aptos Narrow"/>
      <family val="2"/>
      <scheme val="minor"/>
    </font>
    <font>
      <b/>
      <sz val="14"/>
      <color theme="1"/>
      <name val="Aptos Narrow"/>
      <family val="2"/>
      <scheme val="minor"/>
    </font>
    <font>
      <sz val="10"/>
      <color rgb="FF000A1E"/>
      <name val="Arial"/>
      <family val="2"/>
    </font>
    <font>
      <sz val="11"/>
      <color rgb="FFFF0000"/>
      <name val="Aptos Narrow"/>
      <family val="2"/>
      <scheme val="minor"/>
    </font>
    <font>
      <sz val="10"/>
      <color rgb="FF000A1E"/>
      <name val="Aptos Narrow"/>
      <family val="2"/>
      <scheme val="minor"/>
    </font>
    <font>
      <sz val="24"/>
      <color theme="1"/>
      <name val="Aptos Narrow"/>
      <family val="2"/>
      <scheme val="minor"/>
    </font>
    <font>
      <sz val="9"/>
      <color indexed="81"/>
      <name val="Tahoma"/>
      <charset val="1"/>
    </font>
    <font>
      <b/>
      <sz val="9"/>
      <color indexed="81"/>
      <name val="Tahoma"/>
      <charset val="1"/>
    </font>
    <font>
      <b/>
      <sz val="24"/>
      <color rgb="FF44697D"/>
      <name val="Aptos Narrow"/>
      <family val="2"/>
      <scheme val="minor"/>
    </font>
    <font>
      <sz val="24"/>
      <color rgb="FF44697D"/>
      <name val="Aptos Narrow"/>
      <family val="2"/>
      <scheme val="minor"/>
    </font>
    <font>
      <sz val="12"/>
      <color rgb="FF44697D"/>
      <name val="Aptos Narrow"/>
      <family val="2"/>
      <scheme val="minor"/>
    </font>
    <font>
      <b/>
      <sz val="14"/>
      <color rgb="FF007BC0"/>
      <name val="Aptos Narrow"/>
      <family val="2"/>
      <scheme val="minor"/>
    </font>
    <font>
      <b/>
      <sz val="14"/>
      <color theme="4"/>
      <name val="Aptos Narrow"/>
      <family val="2"/>
      <scheme val="minor"/>
    </font>
    <font>
      <sz val="11"/>
      <color rgb="FF000000"/>
      <name val="Aptos Narrow"/>
      <family val="2"/>
      <scheme val="minor"/>
    </font>
    <font>
      <sz val="12"/>
      <color theme="4"/>
      <name val="Aptos Narrow"/>
      <family val="2"/>
      <scheme val="minor"/>
    </font>
    <font>
      <sz val="12"/>
      <color theme="1"/>
      <name val="Arial"/>
    </font>
    <font>
      <b/>
      <sz val="16"/>
      <color theme="1"/>
      <name val="Aptos Narrow"/>
      <family val="2"/>
      <scheme val="minor"/>
    </font>
    <font>
      <sz val="11"/>
      <color theme="0"/>
      <name val="Aptos Narrow"/>
      <family val="2"/>
      <scheme val="minor"/>
    </font>
    <font>
      <b/>
      <i/>
      <sz val="11"/>
      <color theme="1"/>
      <name val="Aptos Narrow"/>
      <family val="2"/>
      <scheme val="minor"/>
    </font>
    <font>
      <u/>
      <sz val="11"/>
      <name val="Aptos Narrow"/>
      <family val="2"/>
      <scheme val="minor"/>
    </font>
    <font>
      <u/>
      <sz val="11"/>
      <color theme="1"/>
      <name val="Aptos Narrow"/>
      <family val="2"/>
      <scheme val="minor"/>
    </font>
    <font>
      <i/>
      <sz val="11"/>
      <color theme="1"/>
      <name val="Aptos Narrow"/>
      <family val="2"/>
      <scheme val="minor"/>
    </font>
    <font>
      <b/>
      <sz val="9"/>
      <color indexed="81"/>
      <name val="Tahoma"/>
      <family val="2"/>
    </font>
    <font>
      <sz val="9"/>
      <color indexed="81"/>
      <name val="Tahoma"/>
      <family val="2"/>
    </font>
    <font>
      <b/>
      <u/>
      <sz val="11"/>
      <color theme="1"/>
      <name val="Aptos Narrow"/>
      <family val="2"/>
      <scheme val="minor"/>
    </font>
    <font>
      <b/>
      <sz val="14"/>
      <color theme="4"/>
      <name val="Arial"/>
      <family val="2"/>
    </font>
    <font>
      <b/>
      <sz val="11"/>
      <color theme="4"/>
      <name val="Aptos Narrow"/>
      <family val="2"/>
      <scheme val="minor"/>
    </font>
    <font>
      <sz val="11"/>
      <color theme="1"/>
      <name val="Arial"/>
      <family val="2"/>
    </font>
    <font>
      <sz val="11"/>
      <color rgb="FF000000"/>
      <name val="Arial"/>
      <family val="2"/>
    </font>
    <font>
      <sz val="12"/>
      <color rgb="FF000000"/>
      <name val="Calibri"/>
      <family val="2"/>
    </font>
    <font>
      <sz val="12"/>
      <color theme="10"/>
      <name val="Aptos Narrow"/>
      <family val="2"/>
      <scheme val="minor"/>
    </font>
    <font>
      <sz val="11"/>
      <color theme="1"/>
      <name val="Calibri"/>
      <family val="2"/>
    </font>
    <font>
      <sz val="11"/>
      <color rgb="FF000000"/>
      <name val="Calibri"/>
      <family val="2"/>
    </font>
    <font>
      <b/>
      <sz val="11"/>
      <color rgb="FF000000"/>
      <name val="Calibri"/>
      <family val="2"/>
    </font>
    <font>
      <b/>
      <sz val="11"/>
      <color theme="1"/>
      <name val="Calibri"/>
      <family val="2"/>
    </font>
    <font>
      <sz val="11"/>
      <color rgb="FFFF0000"/>
      <name val="Calibri"/>
      <family val="2"/>
    </font>
  </fonts>
  <fills count="25">
    <fill>
      <patternFill patternType="none"/>
    </fill>
    <fill>
      <patternFill patternType="gray125"/>
    </fill>
    <fill>
      <patternFill patternType="solid">
        <fgColor rgb="FFF2F2F2"/>
      </patternFill>
    </fill>
    <fill>
      <patternFill patternType="solid">
        <fgColor rgb="FF7030A0"/>
        <bgColor indexed="64"/>
      </patternFill>
    </fill>
    <fill>
      <patternFill patternType="solid">
        <fgColor rgb="FFCB414D"/>
        <bgColor indexed="64"/>
      </patternFill>
    </fill>
    <fill>
      <patternFill patternType="solid">
        <fgColor theme="0"/>
        <bgColor indexed="64"/>
      </patternFill>
    </fill>
    <fill>
      <patternFill patternType="solid">
        <fgColor rgb="FFE9AB00"/>
        <bgColor indexed="64"/>
      </patternFill>
    </fill>
    <fill>
      <patternFill patternType="solid">
        <fgColor rgb="FF699519"/>
        <bgColor indexed="64"/>
      </patternFill>
    </fill>
    <fill>
      <patternFill patternType="solid">
        <fgColor rgb="FF9C907C"/>
        <bgColor indexed="64"/>
      </patternFill>
    </fill>
    <fill>
      <patternFill patternType="solid">
        <fgColor rgb="FF007BC0"/>
        <bgColor indexed="64"/>
      </patternFill>
    </fill>
    <fill>
      <patternFill patternType="solid">
        <fgColor rgb="FF00B0F0"/>
        <bgColor indexed="64"/>
      </patternFill>
    </fill>
    <fill>
      <patternFill patternType="solid">
        <fgColor theme="9" tint="-0.249977111117893"/>
        <bgColor indexed="64"/>
      </patternFill>
    </fill>
    <fill>
      <patternFill patternType="solid">
        <fgColor rgb="FFA47900"/>
        <bgColor indexed="64"/>
      </patternFill>
    </fill>
    <fill>
      <patternFill patternType="solid">
        <fgColor rgb="FFFF9999"/>
        <bgColor rgb="FF000000"/>
      </patternFill>
    </fill>
    <fill>
      <patternFill patternType="solid">
        <fgColor rgb="FF501F74"/>
        <bgColor indexed="64"/>
      </patternFill>
    </fill>
    <fill>
      <patternFill patternType="solid">
        <fgColor rgb="FFCC00CC"/>
        <bgColor indexed="64"/>
      </patternFill>
    </fill>
    <fill>
      <patternFill patternType="solid">
        <fgColor rgb="FF33CCFF"/>
        <bgColor indexed="64"/>
      </patternFill>
    </fill>
    <fill>
      <patternFill patternType="solid">
        <fgColor rgb="FF336600"/>
        <bgColor indexed="64"/>
      </patternFill>
    </fill>
    <fill>
      <patternFill patternType="solid">
        <fgColor rgb="FFFF9999"/>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s>
  <borders count="46">
    <border>
      <left/>
      <right/>
      <top/>
      <bottom/>
      <diagonal/>
    </border>
    <border>
      <left/>
      <right/>
      <top/>
      <bottom style="thin">
        <color indexed="64"/>
      </bottom>
      <diagonal/>
    </border>
    <border>
      <left/>
      <right/>
      <top/>
      <bottom style="thin">
        <color rgb="FF000000"/>
      </bottom>
      <diagonal/>
    </border>
    <border>
      <left/>
      <right/>
      <top style="thin">
        <color rgb="FFEBEBEB"/>
      </top>
      <bottom/>
      <diagonal/>
    </border>
    <border>
      <left/>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style="thin">
        <color indexed="64"/>
      </left>
      <right style="thin">
        <color indexed="64"/>
      </right>
      <top/>
      <bottom/>
      <diagonal/>
    </border>
    <border>
      <left style="medium">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medium">
        <color indexed="64"/>
      </bottom>
      <diagonal/>
    </border>
    <border>
      <left/>
      <right style="thin">
        <color indexed="64"/>
      </right>
      <top style="thin">
        <color rgb="FFEBEBEB"/>
      </top>
      <bottom/>
      <diagonal/>
    </border>
    <border>
      <left style="thin">
        <color indexed="64"/>
      </left>
      <right/>
      <top style="thin">
        <color rgb="FFEBEBEB"/>
      </top>
      <bottom/>
      <diagonal/>
    </border>
    <border>
      <left style="thin">
        <color indexed="64"/>
      </left>
      <right/>
      <top/>
      <bottom style="thin">
        <color rgb="FF000000"/>
      </bottom>
      <diagonal/>
    </border>
    <border>
      <left/>
      <right style="thin">
        <color indexed="64"/>
      </right>
      <top/>
      <bottom style="thin">
        <color rgb="FF000000"/>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0" fontId="7" fillId="0" borderId="0"/>
    <xf numFmtId="0" fontId="27" fillId="0" borderId="0" applyNumberFormat="0" applyFill="0" applyBorder="0" applyAlignment="0" applyProtection="0"/>
  </cellStyleXfs>
  <cellXfs count="435">
    <xf numFmtId="0" fontId="0" fillId="0" borderId="0" xfId="0"/>
    <xf numFmtId="0" fontId="2" fillId="0" borderId="0" xfId="0" applyFont="1"/>
    <xf numFmtId="0" fontId="3" fillId="0" borderId="0" xfId="0" applyFont="1"/>
    <xf numFmtId="0" fontId="4" fillId="0" borderId="0" xfId="0" applyFont="1" applyAlignment="1">
      <alignment horizontal="right"/>
    </xf>
    <xf numFmtId="0" fontId="5" fillId="0" borderId="0" xfId="0" applyFont="1"/>
    <xf numFmtId="0" fontId="10" fillId="0" borderId="2" xfId="0" applyFont="1" applyBorder="1" applyAlignment="1">
      <alignment vertical="center"/>
    </xf>
    <xf numFmtId="0" fontId="0" fillId="0" borderId="3" xfId="0" applyBorder="1" applyAlignment="1">
      <alignment vertical="center"/>
    </xf>
    <xf numFmtId="165" fontId="0" fillId="0" borderId="3" xfId="0" applyNumberFormat="1" applyBorder="1" applyAlignment="1">
      <alignment horizontal="right" vertical="center"/>
    </xf>
    <xf numFmtId="0" fontId="9" fillId="2" borderId="4" xfId="0" applyFont="1" applyFill="1" applyBorder="1" applyAlignment="1">
      <alignment vertical="center"/>
    </xf>
    <xf numFmtId="165" fontId="9" fillId="2" borderId="4" xfId="0" applyNumberFormat="1" applyFont="1" applyFill="1" applyBorder="1" applyAlignment="1">
      <alignment horizontal="right" vertical="center"/>
    </xf>
    <xf numFmtId="164" fontId="3" fillId="0" borderId="0" xfId="1" applyNumberFormat="1" applyFont="1" applyBorder="1" applyProtection="1"/>
    <xf numFmtId="0" fontId="0" fillId="0" borderId="0" xfId="0" applyProtection="1">
      <protection locked="0"/>
    </xf>
    <xf numFmtId="0" fontId="3" fillId="0" borderId="0" xfId="0" applyFont="1" applyAlignment="1" applyProtection="1">
      <alignment horizontal="center" wrapText="1"/>
      <protection locked="0"/>
    </xf>
    <xf numFmtId="0" fontId="3" fillId="0" borderId="0" xfId="0" applyFont="1" applyProtection="1">
      <protection locked="0"/>
    </xf>
    <xf numFmtId="0" fontId="6" fillId="0" borderId="0" xfId="0" applyFont="1" applyProtection="1">
      <protection locked="0"/>
    </xf>
    <xf numFmtId="0" fontId="3" fillId="0" borderId="0" xfId="0" applyFont="1" applyAlignment="1" applyProtection="1">
      <alignment horizontal="center"/>
      <protection locked="0"/>
    </xf>
    <xf numFmtId="164" fontId="3" fillId="0" borderId="0" xfId="1" applyNumberFormat="1" applyFont="1" applyAlignment="1" applyProtection="1">
      <alignment horizontal="center"/>
      <protection locked="0"/>
    </xf>
    <xf numFmtId="164" fontId="3" fillId="0" borderId="0" xfId="1" applyNumberFormat="1" applyFont="1" applyProtection="1">
      <protection locked="0"/>
    </xf>
    <xf numFmtId="9" fontId="3" fillId="0" borderId="0" xfId="0" applyNumberFormat="1" applyFont="1" applyProtection="1">
      <protection locked="0"/>
    </xf>
    <xf numFmtId="0" fontId="2" fillId="0" borderId="0" xfId="0" applyFont="1" applyProtection="1">
      <protection locked="0"/>
    </xf>
    <xf numFmtId="0" fontId="2" fillId="0" borderId="0" xfId="0" applyFont="1" applyAlignment="1" applyProtection="1">
      <alignment horizontal="center"/>
      <protection locked="0"/>
    </xf>
    <xf numFmtId="0" fontId="5" fillId="0" borderId="2" xfId="0" applyFont="1" applyBorder="1" applyAlignment="1">
      <alignment vertical="center"/>
    </xf>
    <xf numFmtId="0" fontId="2" fillId="0" borderId="3" xfId="0" applyFont="1" applyBorder="1" applyAlignment="1">
      <alignment vertical="center"/>
    </xf>
    <xf numFmtId="165" fontId="3" fillId="0" borderId="3" xfId="0" applyNumberFormat="1" applyFont="1" applyBorder="1" applyAlignment="1">
      <alignment horizontal="right" vertical="center"/>
    </xf>
    <xf numFmtId="0" fontId="5" fillId="0" borderId="3" xfId="0" applyFont="1" applyBorder="1" applyAlignment="1">
      <alignment vertical="center"/>
    </xf>
    <xf numFmtId="165" fontId="6" fillId="0" borderId="3" xfId="0" applyNumberFormat="1" applyFont="1" applyBorder="1" applyAlignment="1">
      <alignment horizontal="right" vertical="center"/>
    </xf>
    <xf numFmtId="0" fontId="6" fillId="0" borderId="2" xfId="0" applyFont="1" applyBorder="1" applyAlignment="1">
      <alignment vertical="center"/>
    </xf>
    <xf numFmtId="164" fontId="3" fillId="0" borderId="0" xfId="1" applyNumberFormat="1" applyFont="1" applyBorder="1" applyAlignment="1" applyProtection="1">
      <alignment horizontal="center"/>
    </xf>
    <xf numFmtId="0" fontId="46" fillId="0" borderId="0" xfId="0" applyFont="1" applyAlignment="1">
      <alignment vertical="center"/>
    </xf>
    <xf numFmtId="0" fontId="0" fillId="0" borderId="0" xfId="0" applyAlignment="1">
      <alignment vertical="top"/>
    </xf>
    <xf numFmtId="0" fontId="46" fillId="0" borderId="0" xfId="0" applyFont="1"/>
    <xf numFmtId="0" fontId="5" fillId="0" borderId="0" xfId="0" applyFont="1" applyAlignment="1">
      <alignment vertical="center"/>
    </xf>
    <xf numFmtId="0" fontId="5" fillId="0" borderId="0" xfId="0" applyFont="1" applyAlignment="1">
      <alignment vertical="center" wrapText="1"/>
    </xf>
    <xf numFmtId="0" fontId="5" fillId="0" borderId="14" xfId="0" applyFont="1" applyBorder="1"/>
    <xf numFmtId="0" fontId="5" fillId="0" borderId="11" xfId="0" applyFont="1" applyBorder="1" applyAlignment="1">
      <alignment horizontal="center"/>
    </xf>
    <xf numFmtId="0" fontId="3" fillId="0" borderId="11" xfId="0" applyFont="1" applyBorder="1" applyAlignment="1">
      <alignment horizontal="right"/>
    </xf>
    <xf numFmtId="0" fontId="3" fillId="0" borderId="11" xfId="0" applyFont="1" applyBorder="1"/>
    <xf numFmtId="0" fontId="3" fillId="0" borderId="26" xfId="0" applyFont="1" applyBorder="1"/>
    <xf numFmtId="0" fontId="5" fillId="0" borderId="20" xfId="0" applyFont="1" applyBorder="1" applyAlignment="1">
      <alignment vertical="center"/>
    </xf>
    <xf numFmtId="17" fontId="3" fillId="0" borderId="0" xfId="0" applyNumberFormat="1" applyFont="1" applyAlignment="1">
      <alignment horizontal="right"/>
    </xf>
    <xf numFmtId="0" fontId="3" fillId="0" borderId="0" xfId="0" applyFont="1" applyAlignment="1">
      <alignment horizontal="center" wrapText="1"/>
    </xf>
    <xf numFmtId="17" fontId="3" fillId="0" borderId="23" xfId="0" applyNumberFormat="1" applyFont="1" applyBorder="1" applyAlignment="1">
      <alignment horizontal="right"/>
    </xf>
    <xf numFmtId="0" fontId="3" fillId="0" borderId="23" xfId="0" applyFont="1" applyBorder="1"/>
    <xf numFmtId="0" fontId="6" fillId="0" borderId="0" xfId="0" applyFont="1"/>
    <xf numFmtId="0" fontId="2" fillId="0" borderId="20" xfId="0" applyFont="1" applyBorder="1"/>
    <xf numFmtId="165" fontId="3" fillId="0" borderId="39" xfId="0" applyNumberFormat="1" applyFont="1" applyBorder="1" applyAlignment="1">
      <alignment horizontal="right" vertical="center"/>
    </xf>
    <xf numFmtId="165" fontId="6" fillId="0" borderId="39" xfId="0" applyNumberFormat="1" applyFont="1" applyBorder="1" applyAlignment="1">
      <alignment horizontal="right" vertical="center"/>
    </xf>
    <xf numFmtId="0" fontId="6" fillId="0" borderId="0" xfId="0" applyFont="1" applyAlignment="1">
      <alignment vertical="center"/>
    </xf>
    <xf numFmtId="0" fontId="6" fillId="0" borderId="23" xfId="0" applyFont="1" applyBorder="1" applyAlignment="1">
      <alignment vertical="center"/>
    </xf>
    <xf numFmtId="165" fontId="6" fillId="0" borderId="0" xfId="0" applyNumberFormat="1" applyFont="1" applyAlignment="1">
      <alignment vertical="center"/>
    </xf>
    <xf numFmtId="165" fontId="6" fillId="0" borderId="23" xfId="0" applyNumberFormat="1" applyFont="1" applyBorder="1" applyAlignment="1">
      <alignment vertical="center"/>
    </xf>
    <xf numFmtId="0" fontId="5" fillId="0" borderId="40" xfId="0" applyFont="1" applyBorder="1" applyAlignment="1">
      <alignment vertical="center"/>
    </xf>
    <xf numFmtId="0" fontId="5" fillId="0" borderId="41" xfId="0" applyFont="1" applyBorder="1" applyAlignment="1">
      <alignment vertical="center"/>
    </xf>
    <xf numFmtId="0" fontId="6" fillId="0" borderId="42" xfId="0" applyFont="1" applyBorder="1" applyAlignment="1">
      <alignment vertical="center"/>
    </xf>
    <xf numFmtId="0" fontId="35" fillId="0" borderId="0" xfId="0" applyFont="1"/>
    <xf numFmtId="0" fontId="2" fillId="0" borderId="0" xfId="0" applyFont="1" applyAlignment="1">
      <alignment vertical="center"/>
    </xf>
    <xf numFmtId="0" fontId="2" fillId="0" borderId="0" xfId="0" applyFont="1" applyAlignment="1">
      <alignment horizontal="center"/>
    </xf>
    <xf numFmtId="0" fontId="2" fillId="0" borderId="24" xfId="0" applyFont="1" applyBorder="1"/>
    <xf numFmtId="0" fontId="2" fillId="0" borderId="1" xfId="0" applyFont="1" applyBorder="1" applyAlignment="1">
      <alignment horizontal="center"/>
    </xf>
    <xf numFmtId="0" fontId="5" fillId="2" borderId="43" xfId="0" applyFont="1" applyFill="1" applyBorder="1" applyAlignment="1">
      <alignment vertical="center"/>
    </xf>
    <xf numFmtId="165" fontId="6" fillId="2" borderId="43" xfId="0" applyNumberFormat="1" applyFont="1" applyFill="1" applyBorder="1" applyAlignment="1">
      <alignment horizontal="right" vertical="center"/>
    </xf>
    <xf numFmtId="165" fontId="6" fillId="2" borderId="44" xfId="0" applyNumberFormat="1" applyFont="1" applyFill="1" applyBorder="1" applyAlignment="1">
      <alignment horizontal="right" vertical="center"/>
    </xf>
    <xf numFmtId="0" fontId="39" fillId="0" borderId="0" xfId="0" applyFont="1" applyAlignment="1" applyProtection="1">
      <alignment vertical="center"/>
      <protection locked="0"/>
    </xf>
    <xf numFmtId="0" fontId="36" fillId="0" borderId="6" xfId="0" applyFont="1" applyBorder="1" applyProtection="1">
      <protection locked="0"/>
    </xf>
    <xf numFmtId="0" fontId="0" fillId="0" borderId="6" xfId="0" applyBorder="1" applyProtection="1">
      <protection locked="0"/>
    </xf>
    <xf numFmtId="0" fontId="0" fillId="0" borderId="28" xfId="0" applyBorder="1" applyProtection="1">
      <protection locked="0"/>
    </xf>
    <xf numFmtId="0" fontId="40" fillId="0" borderId="22" xfId="0" applyFont="1" applyBorder="1" applyAlignment="1" applyProtection="1">
      <alignment vertical="center"/>
      <protection locked="0"/>
    </xf>
    <xf numFmtId="0" fontId="0" fillId="0" borderId="34" xfId="0" applyBorder="1" applyProtection="1">
      <protection locked="0"/>
    </xf>
    <xf numFmtId="0" fontId="41" fillId="0" borderId="22" xfId="0" applyFont="1" applyBorder="1" applyProtection="1">
      <protection locked="0"/>
    </xf>
    <xf numFmtId="0" fontId="42" fillId="0" borderId="0" xfId="0" applyFont="1" applyAlignment="1" applyProtection="1">
      <alignment vertical="center"/>
      <protection locked="0"/>
    </xf>
    <xf numFmtId="0" fontId="43" fillId="0" borderId="5" xfId="0" applyFont="1" applyBorder="1" applyProtection="1">
      <protection locked="0"/>
    </xf>
    <xf numFmtId="0" fontId="22" fillId="0" borderId="22" xfId="0" applyFont="1" applyBorder="1" applyProtection="1">
      <protection locked="0"/>
    </xf>
    <xf numFmtId="0" fontId="11" fillId="0" borderId="0" xfId="0" applyFont="1" applyProtection="1">
      <protection locked="0"/>
    </xf>
    <xf numFmtId="0" fontId="24" fillId="0" borderId="22" xfId="0" applyFont="1" applyBorder="1" applyProtection="1">
      <protection locked="0"/>
    </xf>
    <xf numFmtId="15" fontId="0" fillId="22" borderId="0" xfId="0" applyNumberFormat="1" applyFill="1" applyProtection="1">
      <protection locked="0"/>
    </xf>
    <xf numFmtId="0" fontId="24" fillId="0" borderId="35" xfId="0" applyFont="1" applyBorder="1" applyProtection="1">
      <protection locked="0"/>
    </xf>
    <xf numFmtId="0" fontId="0" fillId="0" borderId="36" xfId="0" applyBorder="1" applyProtection="1">
      <protection locked="0"/>
    </xf>
    <xf numFmtId="0" fontId="0" fillId="22" borderId="36" xfId="0" applyFill="1" applyBorder="1" applyProtection="1">
      <protection locked="0"/>
    </xf>
    <xf numFmtId="0" fontId="0" fillId="0" borderId="38" xfId="0" applyBorder="1" applyProtection="1">
      <protection locked="0"/>
    </xf>
    <xf numFmtId="0" fontId="24" fillId="0" borderId="0" xfId="0" applyFont="1" applyProtection="1">
      <protection locked="0"/>
    </xf>
    <xf numFmtId="0" fontId="22" fillId="0" borderId="0" xfId="0" applyFont="1" applyProtection="1">
      <protection locked="0"/>
    </xf>
    <xf numFmtId="0" fontId="24" fillId="0" borderId="34" xfId="0" applyFont="1" applyBorder="1" applyProtection="1">
      <protection locked="0"/>
    </xf>
    <xf numFmtId="0" fontId="0" fillId="0" borderId="0" xfId="0" applyAlignment="1" applyProtection="1">
      <alignment horizontal="left" vertical="center" indent="3"/>
      <protection locked="0"/>
    </xf>
    <xf numFmtId="0" fontId="44" fillId="0" borderId="0" xfId="0" applyFont="1" applyProtection="1">
      <protection locked="0"/>
    </xf>
    <xf numFmtId="0" fontId="43" fillId="0" borderId="35" xfId="0" applyFont="1" applyBorder="1" applyProtection="1">
      <protection locked="0"/>
    </xf>
    <xf numFmtId="0" fontId="43" fillId="0" borderId="0" xfId="0" applyFont="1" applyProtection="1">
      <protection locked="0"/>
    </xf>
    <xf numFmtId="0" fontId="22" fillId="0" borderId="0" xfId="0" applyFont="1" applyAlignment="1" applyProtection="1">
      <alignment wrapText="1"/>
      <protection locked="0"/>
    </xf>
    <xf numFmtId="0" fontId="22" fillId="0" borderId="34" xfId="0" applyFont="1" applyBorder="1" applyProtection="1">
      <protection locked="0"/>
    </xf>
    <xf numFmtId="0" fontId="24" fillId="0" borderId="0" xfId="0" applyFont="1" applyAlignment="1" applyProtection="1">
      <alignment wrapText="1"/>
      <protection locked="0"/>
    </xf>
    <xf numFmtId="0" fontId="0" fillId="0" borderId="0" xfId="0" applyAlignment="1" applyProtection="1">
      <alignment vertical="center"/>
      <protection locked="0"/>
    </xf>
    <xf numFmtId="0" fontId="45" fillId="0" borderId="35" xfId="0" applyFont="1" applyBorder="1" applyProtection="1">
      <protection locked="0"/>
    </xf>
    <xf numFmtId="0" fontId="22" fillId="0" borderId="36" xfId="0" applyFont="1" applyBorder="1" applyAlignment="1" applyProtection="1">
      <alignment wrapText="1"/>
      <protection locked="0"/>
    </xf>
    <xf numFmtId="0" fontId="47" fillId="0" borderId="0" xfId="0" applyFont="1"/>
    <xf numFmtId="0" fontId="13" fillId="0" borderId="5" xfId="0" applyFont="1" applyBorder="1" applyAlignment="1" applyProtection="1">
      <alignment vertical="center"/>
      <protection locked="0"/>
    </xf>
    <xf numFmtId="0" fontId="8" fillId="0" borderId="6" xfId="0" applyFont="1" applyBorder="1" applyAlignment="1" applyProtection="1">
      <alignment vertical="top" wrapText="1"/>
      <protection locked="0"/>
    </xf>
    <xf numFmtId="0" fontId="14" fillId="0" borderId="8" xfId="0" applyFont="1" applyBorder="1" applyAlignment="1" applyProtection="1">
      <alignment vertical="top" wrapText="1"/>
      <protection locked="0"/>
    </xf>
    <xf numFmtId="2" fontId="14" fillId="0" borderId="0" xfId="0" applyNumberFormat="1" applyFont="1" applyAlignment="1" applyProtection="1">
      <alignment horizontal="right"/>
      <protection locked="0"/>
    </xf>
    <xf numFmtId="0" fontId="14" fillId="0" borderId="0" xfId="0" applyFont="1" applyProtection="1">
      <protection locked="0"/>
    </xf>
    <xf numFmtId="0" fontId="8" fillId="0" borderId="0" xfId="0" applyFont="1" applyAlignment="1" applyProtection="1">
      <alignment vertical="top" wrapText="1"/>
      <protection locked="0"/>
    </xf>
    <xf numFmtId="0" fontId="8" fillId="0" borderId="0" xfId="0" applyFont="1" applyAlignment="1" applyProtection="1">
      <alignment vertical="top"/>
      <protection locked="0"/>
    </xf>
    <xf numFmtId="0" fontId="14" fillId="0" borderId="17" xfId="0" applyFont="1" applyBorder="1" applyAlignment="1" applyProtection="1">
      <alignment vertical="top" wrapText="1"/>
      <protection locked="0"/>
    </xf>
    <xf numFmtId="0" fontId="14" fillId="0" borderId="19" xfId="0" applyFont="1" applyBorder="1" applyAlignment="1" applyProtection="1">
      <alignment vertical="top" wrapText="1"/>
      <protection locked="0"/>
    </xf>
    <xf numFmtId="0" fontId="14" fillId="0" borderId="21" xfId="0" applyFont="1" applyBorder="1" applyProtection="1">
      <protection locked="0"/>
    </xf>
    <xf numFmtId="0" fontId="17" fillId="0" borderId="20" xfId="0" applyFont="1" applyBorder="1" applyAlignment="1" applyProtection="1">
      <alignment vertical="top" wrapText="1"/>
      <protection locked="0"/>
    </xf>
    <xf numFmtId="0" fontId="14" fillId="0" borderId="20" xfId="0" applyFont="1" applyBorder="1" applyAlignment="1" applyProtection="1">
      <alignment vertical="top" wrapText="1"/>
      <protection locked="0"/>
    </xf>
    <xf numFmtId="0" fontId="0" fillId="0" borderId="3" xfId="0" applyBorder="1" applyAlignment="1" applyProtection="1">
      <alignment vertical="center"/>
      <protection locked="0"/>
    </xf>
    <xf numFmtId="0" fontId="8" fillId="0" borderId="22" xfId="0" applyFont="1" applyBorder="1" applyAlignment="1" applyProtection="1">
      <alignment vertical="top" wrapText="1"/>
      <protection locked="0"/>
    </xf>
    <xf numFmtId="0" fontId="15" fillId="0" borderId="0" xfId="0" applyFont="1" applyProtection="1">
      <protection locked="0"/>
    </xf>
    <xf numFmtId="0" fontId="14" fillId="0" borderId="13" xfId="0" applyFont="1" applyBorder="1" applyAlignment="1" applyProtection="1">
      <alignment vertical="top" wrapText="1"/>
      <protection locked="0"/>
    </xf>
    <xf numFmtId="0" fontId="17" fillId="0" borderId="10" xfId="0" applyFont="1" applyBorder="1" applyAlignment="1" applyProtection="1">
      <alignment horizontal="left" vertical="top" wrapText="1"/>
      <protection locked="0"/>
    </xf>
    <xf numFmtId="0" fontId="18" fillId="0" borderId="6" xfId="0" applyFont="1" applyBorder="1" applyAlignment="1" applyProtection="1">
      <alignment vertical="top" wrapText="1"/>
      <protection locked="0"/>
    </xf>
    <xf numFmtId="0" fontId="15" fillId="0" borderId="31" xfId="0" applyFont="1" applyBorder="1" applyAlignment="1" applyProtection="1">
      <alignment horizontal="centerContinuous" vertical="top" wrapText="1"/>
      <protection locked="0"/>
    </xf>
    <xf numFmtId="0" fontId="15" fillId="0" borderId="32" xfId="0" applyFont="1" applyBorder="1" applyAlignment="1" applyProtection="1">
      <alignment horizontal="centerContinuous" vertical="top" wrapText="1"/>
      <protection locked="0"/>
    </xf>
    <xf numFmtId="0" fontId="15" fillId="0" borderId="33" xfId="0" applyFont="1" applyBorder="1" applyAlignment="1" applyProtection="1">
      <alignment horizontal="centerContinuous" vertical="top" wrapText="1"/>
      <protection locked="0"/>
    </xf>
    <xf numFmtId="0" fontId="29" fillId="0" borderId="7" xfId="0" applyFont="1" applyBorder="1" applyAlignment="1" applyProtection="1">
      <alignment horizontal="left" vertical="top" wrapText="1"/>
      <protection locked="0"/>
    </xf>
    <xf numFmtId="0" fontId="17" fillId="0" borderId="8" xfId="0" applyFont="1" applyBorder="1" applyAlignment="1" applyProtection="1">
      <alignment vertical="top" wrapText="1"/>
      <protection locked="0"/>
    </xf>
    <xf numFmtId="0" fontId="12" fillId="3" borderId="12" xfId="0" applyFont="1" applyFill="1" applyBorder="1" applyAlignment="1" applyProtection="1">
      <alignment vertical="top" wrapText="1"/>
      <protection locked="0"/>
    </xf>
    <xf numFmtId="0" fontId="20" fillId="3" borderId="11" xfId="0" applyFont="1" applyFill="1" applyBorder="1" applyAlignment="1" applyProtection="1">
      <alignment vertical="top" wrapText="1"/>
      <protection locked="0"/>
    </xf>
    <xf numFmtId="0" fontId="20" fillId="3" borderId="11" xfId="0" applyFont="1" applyFill="1" applyBorder="1" applyAlignment="1" applyProtection="1">
      <alignment vertical="top"/>
      <protection locked="0"/>
    </xf>
    <xf numFmtId="0" fontId="19" fillId="3" borderId="13" xfId="0" applyFont="1" applyFill="1" applyBorder="1" applyAlignment="1" applyProtection="1">
      <alignment vertical="top" wrapText="1"/>
      <protection locked="0"/>
    </xf>
    <xf numFmtId="0" fontId="19" fillId="3" borderId="14" xfId="0" applyFont="1" applyFill="1" applyBorder="1" applyAlignment="1" applyProtection="1">
      <alignment vertical="top" wrapText="1"/>
      <protection locked="0"/>
    </xf>
    <xf numFmtId="0" fontId="19" fillId="3" borderId="11" xfId="0" applyFont="1" applyFill="1" applyBorder="1" applyAlignment="1" applyProtection="1">
      <alignment vertical="top" wrapText="1"/>
      <protection locked="0"/>
    </xf>
    <xf numFmtId="0" fontId="14" fillId="0" borderId="17" xfId="0" applyFont="1" applyBorder="1" applyAlignment="1" applyProtection="1">
      <alignment vertical="top"/>
      <protection locked="0"/>
    </xf>
    <xf numFmtId="0" fontId="15" fillId="0" borderId="17" xfId="0" applyFont="1" applyBorder="1" applyAlignment="1" applyProtection="1">
      <alignment vertical="top" wrapText="1"/>
      <protection locked="0"/>
    </xf>
    <xf numFmtId="0" fontId="16" fillId="0" borderId="17" xfId="0" applyFont="1" applyBorder="1" applyAlignment="1" applyProtection="1">
      <alignment vertical="top"/>
      <protection locked="0"/>
    </xf>
    <xf numFmtId="0" fontId="0" fillId="0" borderId="15" xfId="0" applyBorder="1" applyAlignment="1" applyProtection="1">
      <alignment horizontal="left" vertical="top" wrapText="1"/>
      <protection locked="0"/>
    </xf>
    <xf numFmtId="2" fontId="14" fillId="0" borderId="0" xfId="0" applyNumberFormat="1" applyFont="1" applyAlignment="1" applyProtection="1">
      <alignment horizontal="right" vertical="top"/>
      <protection locked="0"/>
    </xf>
    <xf numFmtId="0" fontId="14" fillId="0" borderId="0" xfId="0" applyFont="1" applyAlignment="1" applyProtection="1">
      <alignment vertical="top"/>
      <protection locked="0"/>
    </xf>
    <xf numFmtId="0" fontId="12" fillId="4" borderId="18" xfId="0" applyFont="1" applyFill="1" applyBorder="1" applyAlignment="1" applyProtection="1">
      <alignment horizontal="left" vertical="top" wrapText="1"/>
      <protection locked="0"/>
    </xf>
    <xf numFmtId="0" fontId="19" fillId="4" borderId="0" xfId="0" applyFont="1" applyFill="1" applyAlignment="1" applyProtection="1">
      <alignment vertical="top" wrapText="1"/>
      <protection locked="0"/>
    </xf>
    <xf numFmtId="0" fontId="19" fillId="4" borderId="0" xfId="0" applyFont="1" applyFill="1" applyAlignment="1" applyProtection="1">
      <alignment vertical="top"/>
      <protection locked="0"/>
    </xf>
    <xf numFmtId="0" fontId="15" fillId="4" borderId="0" xfId="0" applyFont="1" applyFill="1" applyProtection="1">
      <protection locked="0"/>
    </xf>
    <xf numFmtId="0" fontId="14" fillId="0" borderId="17" xfId="0" applyFont="1" applyBorder="1" applyAlignment="1" applyProtection="1">
      <alignment horizontal="left" vertical="top" wrapText="1"/>
      <protection locked="0"/>
    </xf>
    <xf numFmtId="0" fontId="14" fillId="0" borderId="17" xfId="0" applyFont="1" applyBorder="1" applyAlignment="1" applyProtection="1">
      <alignment horizontal="left" vertical="top"/>
      <protection locked="0"/>
    </xf>
    <xf numFmtId="0" fontId="15" fillId="5" borderId="17" xfId="0" applyFont="1" applyFill="1" applyBorder="1" applyProtection="1">
      <protection locked="0"/>
    </xf>
    <xf numFmtId="0" fontId="15" fillId="0" borderId="17" xfId="0" applyFont="1" applyBorder="1" applyProtection="1">
      <protection locked="0"/>
    </xf>
    <xf numFmtId="0" fontId="14" fillId="0" borderId="17" xfId="0" applyFont="1" applyBorder="1" applyAlignment="1" applyProtection="1">
      <alignment wrapText="1"/>
      <protection locked="0"/>
    </xf>
    <xf numFmtId="0" fontId="14" fillId="0" borderId="17" xfId="0" applyFont="1" applyBorder="1" applyProtection="1">
      <protection locked="0"/>
    </xf>
    <xf numFmtId="0" fontId="33" fillId="0" borderId="0" xfId="0" applyFont="1" applyProtection="1">
      <protection locked="0"/>
    </xf>
    <xf numFmtId="0" fontId="22" fillId="6" borderId="22" xfId="0" applyFont="1" applyFill="1" applyBorder="1" applyAlignment="1" applyProtection="1">
      <alignment vertical="top" wrapText="1"/>
      <protection locked="0"/>
    </xf>
    <xf numFmtId="0" fontId="21" fillId="6" borderId="0" xfId="0" applyFont="1" applyFill="1" applyAlignment="1" applyProtection="1">
      <alignment vertical="top" wrapText="1"/>
      <protection locked="0"/>
    </xf>
    <xf numFmtId="0" fontId="21" fillId="6" borderId="0" xfId="0" applyFont="1" applyFill="1" applyAlignment="1" applyProtection="1">
      <alignment vertical="top"/>
      <protection locked="0"/>
    </xf>
    <xf numFmtId="0" fontId="24" fillId="6" borderId="0" xfId="0" applyFont="1" applyFill="1" applyProtection="1">
      <protection locked="0"/>
    </xf>
    <xf numFmtId="2" fontId="0" fillId="0" borderId="0" xfId="0" applyNumberFormat="1" applyAlignment="1" applyProtection="1">
      <alignment horizontal="right"/>
      <protection locked="0"/>
    </xf>
    <xf numFmtId="0" fontId="0" fillId="0" borderId="15" xfId="0" applyBorder="1" applyAlignment="1" applyProtection="1">
      <alignment vertical="top" wrapText="1"/>
      <protection locked="0"/>
    </xf>
    <xf numFmtId="0" fontId="24" fillId="0" borderId="15" xfId="0" applyFont="1" applyBorder="1" applyAlignment="1" applyProtection="1">
      <alignment vertical="top" wrapText="1"/>
      <protection locked="0"/>
    </xf>
    <xf numFmtId="0" fontId="15" fillId="5" borderId="17" xfId="0" applyFont="1" applyFill="1" applyBorder="1" applyAlignment="1" applyProtection="1">
      <alignment horizontal="left" vertical="top" wrapText="1"/>
      <protection locked="0"/>
    </xf>
    <xf numFmtId="0" fontId="15" fillId="5" borderId="17" xfId="0" applyFont="1" applyFill="1" applyBorder="1" applyAlignment="1" applyProtection="1">
      <alignment horizontal="left" vertical="top"/>
      <protection locked="0"/>
    </xf>
    <xf numFmtId="2" fontId="15" fillId="0" borderId="0" xfId="0" applyNumberFormat="1" applyFont="1" applyAlignment="1" applyProtection="1">
      <alignment horizontal="right"/>
      <protection locked="0"/>
    </xf>
    <xf numFmtId="0" fontId="12" fillId="7" borderId="22" xfId="0" applyFont="1" applyFill="1" applyBorder="1" applyAlignment="1" applyProtection="1">
      <alignment vertical="top" wrapText="1"/>
      <protection locked="0"/>
    </xf>
    <xf numFmtId="0" fontId="21" fillId="7" borderId="0" xfId="0" applyFont="1" applyFill="1" applyAlignment="1" applyProtection="1">
      <alignment vertical="top" wrapText="1"/>
      <protection locked="0"/>
    </xf>
    <xf numFmtId="0" fontId="21" fillId="7" borderId="0" xfId="0" applyFont="1" applyFill="1" applyAlignment="1" applyProtection="1">
      <alignment vertical="top"/>
      <protection locked="0"/>
    </xf>
    <xf numFmtId="0" fontId="24" fillId="7" borderId="0" xfId="0" applyFont="1" applyFill="1" applyProtection="1">
      <protection locked="0"/>
    </xf>
    <xf numFmtId="0" fontId="23" fillId="0" borderId="19" xfId="0" applyFont="1" applyBorder="1" applyAlignment="1" applyProtection="1">
      <alignment vertical="top" wrapText="1"/>
      <protection locked="0"/>
    </xf>
    <xf numFmtId="0" fontId="24" fillId="0" borderId="17" xfId="0" applyFont="1" applyBorder="1" applyAlignment="1" applyProtection="1">
      <alignment vertical="top" wrapText="1"/>
      <protection locked="0"/>
    </xf>
    <xf numFmtId="0" fontId="0" fillId="0" borderId="19" xfId="0" applyBorder="1" applyAlignment="1" applyProtection="1">
      <alignment vertical="top" wrapText="1"/>
      <protection locked="0"/>
    </xf>
    <xf numFmtId="2" fontId="0" fillId="0" borderId="0" xfId="0" applyNumberFormat="1" applyAlignment="1" applyProtection="1">
      <alignment horizontal="right" vertical="top" wrapText="1"/>
      <protection locked="0"/>
    </xf>
    <xf numFmtId="0" fontId="0" fillId="0" borderId="0" xfId="0" applyAlignment="1" applyProtection="1">
      <alignment vertical="top" wrapText="1"/>
      <protection locked="0"/>
    </xf>
    <xf numFmtId="0" fontId="12" fillId="8" borderId="22" xfId="0" applyFont="1" applyFill="1" applyBorder="1" applyAlignment="1" applyProtection="1">
      <alignment vertical="top" wrapText="1"/>
      <protection locked="0"/>
    </xf>
    <xf numFmtId="0" fontId="21" fillId="8" borderId="0" xfId="0" applyFont="1" applyFill="1" applyAlignment="1" applyProtection="1">
      <alignment vertical="top" wrapText="1"/>
      <protection locked="0"/>
    </xf>
    <xf numFmtId="0" fontId="21" fillId="8" borderId="0" xfId="0" applyFont="1" applyFill="1" applyAlignment="1" applyProtection="1">
      <alignment vertical="top"/>
      <protection locked="0"/>
    </xf>
    <xf numFmtId="0" fontId="24" fillId="8" borderId="0" xfId="0" applyFont="1" applyFill="1" applyProtection="1">
      <protection locked="0"/>
    </xf>
    <xf numFmtId="0" fontId="25" fillId="0" borderId="17" xfId="0" applyFont="1" applyBorder="1" applyAlignment="1" applyProtection="1">
      <alignment vertical="top" wrapText="1"/>
      <protection locked="0"/>
    </xf>
    <xf numFmtId="0" fontId="25" fillId="0" borderId="17" xfId="0" applyFont="1" applyBorder="1" applyAlignment="1" applyProtection="1">
      <alignment vertical="top"/>
      <protection locked="0"/>
    </xf>
    <xf numFmtId="0" fontId="24" fillId="0" borderId="17" xfId="0" applyFont="1" applyBorder="1" applyProtection="1">
      <protection locked="0"/>
    </xf>
    <xf numFmtId="0" fontId="12" fillId="9" borderId="22" xfId="0" applyFont="1" applyFill="1" applyBorder="1" applyAlignment="1" applyProtection="1">
      <alignment vertical="top" wrapText="1"/>
      <protection locked="0"/>
    </xf>
    <xf numFmtId="0" fontId="19" fillId="9" borderId="0" xfId="0" applyFont="1" applyFill="1" applyAlignment="1" applyProtection="1">
      <alignment vertical="top" wrapText="1"/>
      <protection locked="0"/>
    </xf>
    <xf numFmtId="0" fontId="19" fillId="9" borderId="0" xfId="0" applyFont="1" applyFill="1" applyAlignment="1" applyProtection="1">
      <alignment vertical="top"/>
      <protection locked="0"/>
    </xf>
    <xf numFmtId="0" fontId="24" fillId="9" borderId="0" xfId="0" applyFont="1" applyFill="1" applyProtection="1">
      <protection locked="0"/>
    </xf>
    <xf numFmtId="0" fontId="26" fillId="0" borderId="19" xfId="0" applyFont="1" applyBorder="1" applyAlignment="1" applyProtection="1">
      <alignment vertical="top" wrapText="1"/>
      <protection locked="0"/>
    </xf>
    <xf numFmtId="0" fontId="12" fillId="10" borderId="22" xfId="0" applyFont="1" applyFill="1" applyBorder="1" applyAlignment="1" applyProtection="1">
      <alignment vertical="top" wrapText="1"/>
      <protection locked="0"/>
    </xf>
    <xf numFmtId="0" fontId="19" fillId="10" borderId="0" xfId="0" applyFont="1" applyFill="1" applyAlignment="1" applyProtection="1">
      <alignment vertical="top" wrapText="1"/>
      <protection locked="0"/>
    </xf>
    <xf numFmtId="0" fontId="19" fillId="10" borderId="0" xfId="0" applyFont="1" applyFill="1" applyAlignment="1" applyProtection="1">
      <alignment vertical="top"/>
      <protection locked="0"/>
    </xf>
    <xf numFmtId="0" fontId="24" fillId="10" borderId="0" xfId="0" applyFont="1" applyFill="1" applyProtection="1">
      <protection locked="0"/>
    </xf>
    <xf numFmtId="0" fontId="0" fillId="5" borderId="19" xfId="0" applyFill="1" applyBorder="1" applyAlignment="1" applyProtection="1">
      <alignment vertical="top" wrapText="1"/>
      <protection locked="0"/>
    </xf>
    <xf numFmtId="2" fontId="0" fillId="5" borderId="0" xfId="0" applyNumberFormat="1" applyFill="1" applyAlignment="1" applyProtection="1">
      <alignment horizontal="right"/>
      <protection locked="0"/>
    </xf>
    <xf numFmtId="0" fontId="0" fillId="5" borderId="0" xfId="0" applyFill="1" applyProtection="1">
      <protection locked="0"/>
    </xf>
    <xf numFmtId="0" fontId="12" fillId="0" borderId="15" xfId="0" applyFont="1" applyBorder="1" applyAlignment="1" applyProtection="1">
      <alignment vertical="top" wrapText="1"/>
      <protection locked="0"/>
    </xf>
    <xf numFmtId="0" fontId="21" fillId="0" borderId="17" xfId="0" applyFont="1" applyBorder="1" applyAlignment="1" applyProtection="1">
      <alignment vertical="top" wrapText="1"/>
      <protection locked="0"/>
    </xf>
    <xf numFmtId="0" fontId="12" fillId="11" borderId="22" xfId="0" applyFont="1" applyFill="1" applyBorder="1" applyAlignment="1" applyProtection="1">
      <alignment vertical="top" wrapText="1"/>
      <protection locked="0"/>
    </xf>
    <xf numFmtId="0" fontId="21" fillId="11" borderId="0" xfId="0" applyFont="1" applyFill="1" applyAlignment="1" applyProtection="1">
      <alignment vertical="top" wrapText="1"/>
      <protection locked="0"/>
    </xf>
    <xf numFmtId="0" fontId="21" fillId="11" borderId="0" xfId="0" applyFont="1" applyFill="1" applyAlignment="1" applyProtection="1">
      <alignment vertical="top"/>
      <protection locked="0"/>
    </xf>
    <xf numFmtId="0" fontId="24" fillId="11" borderId="0" xfId="0" applyFont="1" applyFill="1" applyProtection="1">
      <protection locked="0"/>
    </xf>
    <xf numFmtId="0" fontId="8" fillId="0" borderId="17" xfId="0" applyFont="1" applyBorder="1" applyAlignment="1" applyProtection="1">
      <alignment vertical="top" wrapText="1"/>
      <protection locked="0"/>
    </xf>
    <xf numFmtId="0" fontId="8" fillId="0" borderId="17" xfId="0" applyFont="1" applyBorder="1" applyAlignment="1" applyProtection="1">
      <alignment vertical="top"/>
      <protection locked="0"/>
    </xf>
    <xf numFmtId="0" fontId="28" fillId="12" borderId="0" xfId="3" applyFont="1" applyFill="1" applyBorder="1" applyAlignment="1" applyProtection="1">
      <alignment vertical="top" wrapText="1"/>
      <protection locked="0"/>
    </xf>
    <xf numFmtId="0" fontId="28" fillId="12" borderId="0" xfId="3" applyFont="1" applyFill="1" applyBorder="1" applyAlignment="1" applyProtection="1">
      <alignment vertical="top"/>
      <protection locked="0"/>
    </xf>
    <xf numFmtId="0" fontId="15" fillId="12" borderId="0" xfId="0" applyFont="1" applyFill="1" applyProtection="1">
      <protection locked="0"/>
    </xf>
    <xf numFmtId="0" fontId="14" fillId="0" borderId="15" xfId="0" applyFont="1" applyBorder="1" applyAlignment="1" applyProtection="1">
      <alignment vertical="top" wrapText="1"/>
      <protection locked="0"/>
    </xf>
    <xf numFmtId="0" fontId="22" fillId="13" borderId="22" xfId="0" applyFont="1" applyFill="1" applyBorder="1" applyAlignment="1" applyProtection="1">
      <alignment wrapText="1"/>
      <protection locked="0"/>
    </xf>
    <xf numFmtId="0" fontId="29" fillId="13" borderId="0" xfId="0" applyFont="1" applyFill="1" applyAlignment="1" applyProtection="1">
      <alignment vertical="top" wrapText="1"/>
      <protection locked="0"/>
    </xf>
    <xf numFmtId="0" fontId="29" fillId="13" borderId="0" xfId="0" applyFont="1" applyFill="1" applyAlignment="1" applyProtection="1">
      <alignment vertical="top"/>
      <protection locked="0"/>
    </xf>
    <xf numFmtId="0" fontId="30" fillId="13" borderId="0" xfId="0" applyFont="1" applyFill="1" applyProtection="1">
      <protection locked="0"/>
    </xf>
    <xf numFmtId="0" fontId="15" fillId="0" borderId="17" xfId="3" applyFont="1" applyBorder="1" applyAlignment="1" applyProtection="1">
      <alignment horizontal="left" vertical="top" wrapText="1"/>
      <protection locked="0"/>
    </xf>
    <xf numFmtId="0" fontId="15" fillId="0" borderId="17" xfId="3" applyFont="1" applyBorder="1" applyAlignment="1" applyProtection="1">
      <alignment horizontal="left" vertical="top"/>
      <protection locked="0"/>
    </xf>
    <xf numFmtId="0" fontId="14" fillId="0" borderId="29" xfId="0" applyFont="1" applyBorder="1" applyProtection="1">
      <protection locked="0"/>
    </xf>
    <xf numFmtId="0" fontId="8" fillId="0" borderId="30" xfId="0" applyFont="1" applyBorder="1" applyAlignment="1" applyProtection="1">
      <alignment vertical="top" wrapText="1"/>
      <protection locked="0"/>
    </xf>
    <xf numFmtId="0" fontId="8" fillId="0" borderId="30" xfId="0" applyFont="1" applyBorder="1" applyAlignment="1" applyProtection="1">
      <alignment vertical="top"/>
      <protection locked="0"/>
    </xf>
    <xf numFmtId="0" fontId="15" fillId="0" borderId="30" xfId="0" applyFont="1" applyBorder="1" applyProtection="1">
      <protection locked="0"/>
    </xf>
    <xf numFmtId="0" fontId="14" fillId="0" borderId="9" xfId="0" applyFont="1" applyBorder="1" applyAlignment="1" applyProtection="1">
      <alignment vertical="top" wrapText="1"/>
      <protection locked="0"/>
    </xf>
    <xf numFmtId="0" fontId="14" fillId="0" borderId="0" xfId="0" applyFont="1" applyAlignment="1" applyProtection="1">
      <alignment vertical="top" wrapText="1"/>
      <protection locked="0"/>
    </xf>
    <xf numFmtId="0" fontId="17" fillId="0" borderId="0" xfId="0" applyFont="1" applyProtection="1">
      <protection locked="0"/>
    </xf>
    <xf numFmtId="0" fontId="32" fillId="0" borderId="23" xfId="0" applyFont="1" applyBorder="1" applyAlignment="1" applyProtection="1">
      <alignment vertical="top"/>
      <protection locked="0"/>
    </xf>
    <xf numFmtId="0" fontId="9" fillId="0" borderId="0" xfId="0" applyFont="1" applyAlignment="1" applyProtection="1">
      <alignment wrapText="1"/>
      <protection locked="0"/>
    </xf>
    <xf numFmtId="0" fontId="9" fillId="0" borderId="0" xfId="0" applyFont="1" applyProtection="1">
      <protection locked="0"/>
    </xf>
    <xf numFmtId="4" fontId="15" fillId="0" borderId="20" xfId="0" applyNumberFormat="1" applyFont="1" applyBorder="1" applyAlignment="1" applyProtection="1">
      <alignment horizontal="left" vertical="top" wrapText="1"/>
      <protection locked="0"/>
    </xf>
    <xf numFmtId="0" fontId="14" fillId="0" borderId="21" xfId="0" applyFont="1" applyBorder="1" applyAlignment="1" applyProtection="1">
      <alignment vertical="top" wrapText="1"/>
      <protection locked="0"/>
    </xf>
    <xf numFmtId="0" fontId="31" fillId="0" borderId="20" xfId="0" applyFont="1" applyBorder="1" applyAlignment="1" applyProtection="1">
      <alignment vertical="top" wrapText="1"/>
      <protection locked="0"/>
    </xf>
    <xf numFmtId="0" fontId="31" fillId="0" borderId="0" xfId="0" applyFont="1" applyAlignment="1" applyProtection="1">
      <alignment vertical="top"/>
      <protection locked="0"/>
    </xf>
    <xf numFmtId="0" fontId="15" fillId="0" borderId="20" xfId="0" applyFont="1" applyBorder="1" applyAlignment="1" applyProtection="1">
      <alignment horizontal="left" vertical="top" wrapText="1"/>
      <protection locked="0"/>
    </xf>
    <xf numFmtId="0" fontId="12" fillId="14" borderId="0" xfId="0" applyFont="1" applyFill="1" applyProtection="1">
      <protection locked="0"/>
    </xf>
    <xf numFmtId="0" fontId="12" fillId="4" borderId="0" xfId="0" applyFont="1" applyFill="1" applyProtection="1">
      <protection locked="0"/>
    </xf>
    <xf numFmtId="0" fontId="11" fillId="6" borderId="0" xfId="0" applyFont="1" applyFill="1" applyProtection="1">
      <protection locked="0"/>
    </xf>
    <xf numFmtId="0" fontId="12" fillId="7" borderId="0" xfId="0" applyFont="1" applyFill="1" applyProtection="1">
      <protection locked="0"/>
    </xf>
    <xf numFmtId="0" fontId="12" fillId="8" borderId="0" xfId="0" applyFont="1" applyFill="1" applyProtection="1">
      <protection locked="0"/>
    </xf>
    <xf numFmtId="0" fontId="12" fillId="9" borderId="0" xfId="0" applyFont="1" applyFill="1" applyProtection="1">
      <protection locked="0"/>
    </xf>
    <xf numFmtId="0" fontId="12" fillId="15" borderId="0" xfId="0" applyFont="1" applyFill="1" applyProtection="1">
      <protection locked="0"/>
    </xf>
    <xf numFmtId="0" fontId="11" fillId="16" borderId="0" xfId="0" applyFont="1" applyFill="1" applyProtection="1">
      <protection locked="0"/>
    </xf>
    <xf numFmtId="0" fontId="12" fillId="17" borderId="0" xfId="0" applyFont="1" applyFill="1" applyProtection="1">
      <protection locked="0"/>
    </xf>
    <xf numFmtId="0" fontId="31" fillId="0" borderId="24" xfId="0" applyFont="1" applyBorder="1" applyAlignment="1" applyProtection="1">
      <alignment vertical="top" wrapText="1"/>
      <protection locked="0"/>
    </xf>
    <xf numFmtId="0" fontId="31" fillId="0" borderId="1" xfId="0" applyFont="1" applyBorder="1" applyAlignment="1" applyProtection="1">
      <alignment vertical="top"/>
      <protection locked="0"/>
    </xf>
    <xf numFmtId="0" fontId="14" fillId="0" borderId="1" xfId="0" applyFont="1" applyBorder="1" applyProtection="1">
      <protection locked="0"/>
    </xf>
    <xf numFmtId="0" fontId="15" fillId="0" borderId="24" xfId="0" applyFont="1" applyBorder="1" applyAlignment="1" applyProtection="1">
      <alignment horizontal="left" vertical="top" wrapText="1"/>
      <protection locked="0"/>
    </xf>
    <xf numFmtId="0" fontId="14" fillId="0" borderId="25" xfId="0" applyFont="1" applyBorder="1" applyAlignment="1" applyProtection="1">
      <alignment vertical="top" wrapText="1"/>
      <protection locked="0"/>
    </xf>
    <xf numFmtId="0" fontId="12" fillId="12" borderId="0" xfId="0" applyFont="1" applyFill="1" applyProtection="1">
      <protection locked="0"/>
    </xf>
    <xf numFmtId="0" fontId="28" fillId="0" borderId="0" xfId="3" applyFont="1" applyAlignment="1" applyProtection="1">
      <alignment vertical="top" wrapText="1"/>
      <protection locked="0"/>
    </xf>
    <xf numFmtId="0" fontId="12" fillId="18" borderId="0" xfId="0" applyFont="1" applyFill="1" applyProtection="1">
      <protection locked="0"/>
    </xf>
    <xf numFmtId="0" fontId="11" fillId="0" borderId="14" xfId="0" applyFont="1" applyBorder="1" applyAlignment="1" applyProtection="1">
      <alignment horizontal="right"/>
      <protection locked="0"/>
    </xf>
    <xf numFmtId="0" fontId="14" fillId="0" borderId="11" xfId="0" applyFont="1" applyBorder="1" applyAlignment="1" applyProtection="1">
      <alignment vertical="top" wrapText="1"/>
      <protection locked="0"/>
    </xf>
    <xf numFmtId="0" fontId="0" fillId="19" borderId="26" xfId="0" applyFill="1" applyBorder="1" applyProtection="1">
      <protection locked="0"/>
    </xf>
    <xf numFmtId="0" fontId="0" fillId="0" borderId="20" xfId="0" applyBorder="1" applyProtection="1">
      <protection locked="0"/>
    </xf>
    <xf numFmtId="0" fontId="0" fillId="20" borderId="23" xfId="0" applyFill="1" applyBorder="1" applyProtection="1">
      <protection locked="0"/>
    </xf>
    <xf numFmtId="0" fontId="0" fillId="21" borderId="23" xfId="0" applyFill="1" applyBorder="1" applyProtection="1">
      <protection locked="0"/>
    </xf>
    <xf numFmtId="0" fontId="0" fillId="0" borderId="24" xfId="0" applyBorder="1" applyProtection="1">
      <protection locked="0"/>
    </xf>
    <xf numFmtId="0" fontId="14" fillId="0" borderId="1" xfId="0" applyFont="1" applyBorder="1" applyAlignment="1" applyProtection="1">
      <alignment vertical="top" wrapText="1"/>
      <protection locked="0"/>
    </xf>
    <xf numFmtId="0" fontId="0" fillId="14" borderId="27" xfId="0" applyFill="1" applyBorder="1" applyProtection="1">
      <protection locked="0"/>
    </xf>
    <xf numFmtId="0" fontId="8" fillId="0" borderId="6" xfId="0" applyFont="1" applyBorder="1" applyAlignment="1">
      <alignment vertical="top"/>
    </xf>
    <xf numFmtId="0" fontId="8" fillId="0" borderId="0" xfId="0" applyFont="1" applyAlignment="1">
      <alignment vertical="top"/>
    </xf>
    <xf numFmtId="17" fontId="15" fillId="19" borderId="37" xfId="0" applyNumberFormat="1" applyFont="1" applyFill="1" applyBorder="1" applyAlignment="1">
      <alignment vertical="top" wrapText="1"/>
    </xf>
    <xf numFmtId="0" fontId="24" fillId="19" borderId="0" xfId="0" applyFont="1" applyFill="1" applyAlignment="1" applyProtection="1">
      <alignment horizontal="left" vertical="top" wrapText="1"/>
      <protection locked="0"/>
    </xf>
    <xf numFmtId="0" fontId="14" fillId="19" borderId="17" xfId="0" applyFont="1" applyFill="1" applyBorder="1" applyAlignment="1" applyProtection="1">
      <alignment vertical="top" wrapText="1"/>
      <protection locked="0"/>
    </xf>
    <xf numFmtId="0" fontId="49" fillId="0" borderId="0" xfId="0" applyFont="1"/>
    <xf numFmtId="0" fontId="48" fillId="0" borderId="0" xfId="0" applyFont="1" applyProtection="1">
      <protection locked="0"/>
    </xf>
    <xf numFmtId="17" fontId="0" fillId="23" borderId="0" xfId="0" applyNumberFormat="1" applyFill="1" applyProtection="1">
      <protection locked="0"/>
    </xf>
    <xf numFmtId="0" fontId="0" fillId="23" borderId="0" xfId="0" applyFill="1" applyProtection="1">
      <protection locked="0"/>
    </xf>
    <xf numFmtId="0" fontId="24" fillId="23" borderId="0" xfId="0" applyFont="1" applyFill="1" applyAlignment="1" applyProtection="1">
      <alignment wrapText="1"/>
      <protection locked="0"/>
    </xf>
    <xf numFmtId="164" fontId="0" fillId="24" borderId="0" xfId="1" applyNumberFormat="1" applyFont="1" applyFill="1" applyProtection="1">
      <protection locked="0"/>
    </xf>
    <xf numFmtId="0" fontId="0" fillId="19" borderId="0" xfId="0" applyFill="1" applyProtection="1">
      <protection locked="0"/>
    </xf>
    <xf numFmtId="0" fontId="0" fillId="20" borderId="0" xfId="0" applyFill="1" applyProtection="1">
      <protection locked="0"/>
    </xf>
    <xf numFmtId="0" fontId="0" fillId="21" borderId="0" xfId="0" applyFill="1" applyProtection="1">
      <protection locked="0"/>
    </xf>
    <xf numFmtId="0" fontId="0" fillId="14" borderId="0" xfId="0" applyFill="1" applyProtection="1">
      <protection locked="0"/>
    </xf>
    <xf numFmtId="0" fontId="15" fillId="3" borderId="17" xfId="0" applyFont="1" applyFill="1" applyBorder="1" applyAlignment="1" applyProtection="1">
      <alignment horizontal="left" vertical="top" wrapText="1"/>
      <protection locked="0"/>
    </xf>
    <xf numFmtId="0" fontId="15" fillId="0" borderId="17" xfId="0" applyFont="1" applyBorder="1" applyAlignment="1" applyProtection="1">
      <alignment horizontal="left" vertical="top" wrapText="1"/>
      <protection locked="0"/>
    </xf>
    <xf numFmtId="0" fontId="15" fillId="4" borderId="17" xfId="0" applyFont="1" applyFill="1" applyBorder="1" applyAlignment="1" applyProtection="1">
      <alignment horizontal="left" vertical="top" wrapText="1"/>
      <protection locked="0"/>
    </xf>
    <xf numFmtId="0" fontId="24" fillId="6" borderId="17" xfId="0" applyFont="1" applyFill="1" applyBorder="1" applyAlignment="1" applyProtection="1">
      <alignment horizontal="left" vertical="top" wrapText="1"/>
      <protection locked="0"/>
    </xf>
    <xf numFmtId="0" fontId="24" fillId="7" borderId="17" xfId="0" applyFont="1" applyFill="1" applyBorder="1" applyAlignment="1" applyProtection="1">
      <alignment horizontal="left" vertical="top" wrapText="1"/>
      <protection locked="0"/>
    </xf>
    <xf numFmtId="0" fontId="24" fillId="8" borderId="17" xfId="0" applyFont="1" applyFill="1" applyBorder="1" applyAlignment="1" applyProtection="1">
      <alignment horizontal="left" vertical="top" wrapText="1"/>
      <protection locked="0"/>
    </xf>
    <xf numFmtId="0" fontId="24" fillId="9" borderId="17" xfId="0" applyFont="1" applyFill="1" applyBorder="1" applyAlignment="1" applyProtection="1">
      <alignment horizontal="left" vertical="top" wrapText="1"/>
      <protection locked="0"/>
    </xf>
    <xf numFmtId="0" fontId="24" fillId="10" borderId="17" xfId="0" applyFont="1" applyFill="1" applyBorder="1" applyAlignment="1" applyProtection="1">
      <alignment horizontal="left" vertical="top" wrapText="1"/>
      <protection locked="0"/>
    </xf>
    <xf numFmtId="0" fontId="24" fillId="11" borderId="17" xfId="0" applyFont="1" applyFill="1" applyBorder="1" applyAlignment="1" applyProtection="1">
      <alignment horizontal="left" vertical="top" wrapText="1"/>
      <protection locked="0"/>
    </xf>
    <xf numFmtId="0" fontId="15" fillId="12" borderId="17" xfId="0" applyFont="1" applyFill="1" applyBorder="1" applyAlignment="1" applyProtection="1">
      <alignment horizontal="left" vertical="top" wrapText="1"/>
      <protection locked="0"/>
    </xf>
    <xf numFmtId="0" fontId="30" fillId="13" borderId="17" xfId="0" applyFont="1" applyFill="1" applyBorder="1" applyAlignment="1" applyProtection="1">
      <alignment horizontal="left" vertical="top" wrapText="1"/>
      <protection locked="0"/>
    </xf>
    <xf numFmtId="0" fontId="15" fillId="0" borderId="30" xfId="0" applyFont="1" applyBorder="1" applyAlignment="1" applyProtection="1">
      <alignment horizontal="left" vertical="top" wrapText="1"/>
      <protection locked="0"/>
    </xf>
    <xf numFmtId="0" fontId="0" fillId="0" borderId="12" xfId="0" applyBorder="1" applyAlignment="1" applyProtection="1">
      <alignment vertical="top" wrapText="1"/>
      <protection locked="0"/>
    </xf>
    <xf numFmtId="0" fontId="15" fillId="0" borderId="13" xfId="3" applyFont="1" applyBorder="1" applyAlignment="1" applyProtection="1">
      <alignment horizontal="left" vertical="top" wrapText="1"/>
      <protection locked="0"/>
    </xf>
    <xf numFmtId="0" fontId="15" fillId="0" borderId="13" xfId="3" applyFont="1" applyBorder="1" applyAlignment="1" applyProtection="1">
      <alignment horizontal="left" vertical="top"/>
      <protection locked="0"/>
    </xf>
    <xf numFmtId="0" fontId="15" fillId="0" borderId="13" xfId="0" applyFont="1" applyBorder="1" applyProtection="1">
      <protection locked="0"/>
    </xf>
    <xf numFmtId="0" fontId="15" fillId="0" borderId="13" xfId="0" applyFont="1" applyBorder="1" applyAlignment="1" applyProtection="1">
      <alignment horizontal="left" vertical="top" wrapText="1"/>
      <protection locked="0"/>
    </xf>
    <xf numFmtId="0" fontId="14" fillId="19" borderId="25" xfId="0" applyFont="1" applyFill="1" applyBorder="1" applyAlignment="1">
      <alignment vertical="top" wrapText="1"/>
    </xf>
    <xf numFmtId="17" fontId="15" fillId="19" borderId="17" xfId="0" applyNumberFormat="1" applyFont="1" applyFill="1" applyBorder="1" applyAlignment="1">
      <alignment vertical="top" wrapText="1"/>
    </xf>
    <xf numFmtId="0" fontId="24" fillId="19" borderId="17" xfId="0" applyFont="1" applyFill="1" applyBorder="1" applyAlignment="1" applyProtection="1">
      <alignment horizontal="left" vertical="top" wrapText="1"/>
      <protection locked="0"/>
    </xf>
    <xf numFmtId="0" fontId="15" fillId="0" borderId="0" xfId="0" applyFont="1"/>
    <xf numFmtId="0" fontId="14" fillId="0" borderId="0" xfId="0" applyFont="1"/>
    <xf numFmtId="0" fontId="33" fillId="0" borderId="0" xfId="0" applyFont="1"/>
    <xf numFmtId="0" fontId="11" fillId="0" borderId="0" xfId="0" applyFont="1"/>
    <xf numFmtId="0" fontId="51" fillId="0" borderId="0" xfId="0" applyFont="1"/>
    <xf numFmtId="0" fontId="56" fillId="0" borderId="0" xfId="0" applyFont="1"/>
    <xf numFmtId="0" fontId="57" fillId="0" borderId="0" xfId="0" applyFont="1"/>
    <xf numFmtId="0" fontId="57" fillId="0" borderId="0" xfId="0" applyFont="1" applyAlignment="1">
      <alignment wrapText="1"/>
    </xf>
    <xf numFmtId="0" fontId="11" fillId="0" borderId="0" xfId="0" applyFont="1" applyAlignment="1">
      <alignment wrapText="1"/>
    </xf>
    <xf numFmtId="0" fontId="27" fillId="0" borderId="0" xfId="3" applyBorder="1"/>
    <xf numFmtId="0" fontId="58" fillId="0" borderId="0" xfId="0" applyFont="1" applyAlignment="1">
      <alignment vertical="center" wrapText="1"/>
    </xf>
    <xf numFmtId="0" fontId="58" fillId="0" borderId="0" xfId="0" applyFont="1"/>
    <xf numFmtId="0" fontId="59" fillId="0" borderId="0" xfId="0" applyFont="1"/>
    <xf numFmtId="0" fontId="0" fillId="0" borderId="0" xfId="0" applyAlignment="1">
      <alignment wrapText="1"/>
    </xf>
    <xf numFmtId="0" fontId="17" fillId="0" borderId="6" xfId="0" applyFont="1" applyBorder="1" applyAlignment="1" applyProtection="1">
      <alignment vertical="top" wrapText="1"/>
      <protection locked="0"/>
    </xf>
    <xf numFmtId="0" fontId="14" fillId="0" borderId="13" xfId="0" applyFont="1" applyBorder="1" applyAlignment="1">
      <alignment horizontal="left" vertical="top" wrapText="1"/>
    </xf>
    <xf numFmtId="0" fontId="14" fillId="0" borderId="11" xfId="0" applyFont="1" applyBorder="1" applyAlignment="1">
      <alignment vertical="top" wrapText="1"/>
    </xf>
    <xf numFmtId="0" fontId="0" fillId="0" borderId="15" xfId="0" applyBorder="1" applyAlignment="1">
      <alignment horizontal="left" vertical="top" wrapText="1"/>
    </xf>
    <xf numFmtId="0" fontId="14" fillId="0" borderId="16" xfId="0" applyFont="1" applyBorder="1" applyAlignment="1">
      <alignment wrapText="1"/>
    </xf>
    <xf numFmtId="0" fontId="14" fillId="0" borderId="17" xfId="0" applyFont="1" applyBorder="1" applyAlignment="1">
      <alignment horizontal="left" vertical="top" wrapText="1"/>
    </xf>
    <xf numFmtId="0" fontId="14" fillId="0" borderId="0" xfId="0" applyFont="1" applyAlignment="1">
      <alignment horizontal="left" vertical="center" wrapText="1"/>
    </xf>
    <xf numFmtId="0" fontId="15" fillId="0" borderId="16" xfId="0" applyFont="1" applyBorder="1" applyAlignment="1">
      <alignment vertical="center" wrapText="1"/>
    </xf>
    <xf numFmtId="0" fontId="14" fillId="0" borderId="1" xfId="0" applyFont="1" applyBorder="1" applyAlignment="1">
      <alignment vertical="top" wrapText="1"/>
    </xf>
    <xf numFmtId="0" fontId="14" fillId="0" borderId="1" xfId="0" applyFont="1" applyBorder="1" applyAlignment="1">
      <alignment vertical="center" wrapText="1"/>
    </xf>
    <xf numFmtId="0" fontId="25" fillId="0" borderId="1" xfId="0" applyFont="1" applyBorder="1" applyAlignment="1">
      <alignment vertical="center" wrapText="1"/>
    </xf>
    <xf numFmtId="0" fontId="14" fillId="0" borderId="20" xfId="0" applyFont="1" applyBorder="1" applyAlignment="1">
      <alignment vertical="top" wrapText="1"/>
    </xf>
    <xf numFmtId="0" fontId="14" fillId="0" borderId="0" xfId="0" applyFont="1" applyAlignment="1">
      <alignment wrapText="1"/>
    </xf>
    <xf numFmtId="0" fontId="14" fillId="0" borderId="0" xfId="0" applyFont="1" applyAlignment="1">
      <alignment horizontal="left" vertical="top" wrapText="1"/>
    </xf>
    <xf numFmtId="0" fontId="14" fillId="0" borderId="0" xfId="0" applyFont="1" applyAlignment="1">
      <alignment vertical="top" wrapText="1"/>
    </xf>
    <xf numFmtId="0" fontId="14" fillId="0" borderId="45" xfId="0" applyFont="1" applyBorder="1" applyAlignment="1">
      <alignment horizontal="left" vertical="top" wrapText="1"/>
    </xf>
    <xf numFmtId="0" fontId="60" fillId="0" borderId="16" xfId="0" applyFont="1" applyBorder="1" applyAlignment="1">
      <alignment vertical="top" wrapText="1"/>
    </xf>
    <xf numFmtId="0" fontId="14" fillId="0" borderId="21" xfId="0" applyFont="1" applyBorder="1" applyAlignment="1">
      <alignment vertical="top" wrapText="1"/>
    </xf>
    <xf numFmtId="0" fontId="25" fillId="0" borderId="0" xfId="0" applyFont="1" applyAlignment="1">
      <alignment wrapText="1"/>
    </xf>
    <xf numFmtId="0" fontId="14" fillId="0" borderId="14" xfId="0" applyFont="1" applyBorder="1" applyAlignment="1">
      <alignment wrapText="1"/>
    </xf>
    <xf numFmtId="0" fontId="25" fillId="0" borderId="0" xfId="0" applyFont="1" applyAlignment="1">
      <alignment vertical="top" wrapText="1"/>
    </xf>
    <xf numFmtId="0" fontId="28" fillId="0" borderId="0" xfId="3" applyFont="1" applyBorder="1" applyAlignment="1">
      <alignment horizontal="left" vertical="top" wrapText="1"/>
    </xf>
    <xf numFmtId="0" fontId="15" fillId="0" borderId="0" xfId="3" applyFont="1" applyBorder="1" applyAlignment="1">
      <alignment horizontal="left" vertical="top" wrapText="1"/>
    </xf>
    <xf numFmtId="0" fontId="14" fillId="0" borderId="25" xfId="0" applyFont="1" applyBorder="1" applyAlignment="1">
      <alignment vertical="top" wrapText="1"/>
    </xf>
    <xf numFmtId="0" fontId="14" fillId="15" borderId="0" xfId="0" applyFont="1" applyFill="1" applyAlignment="1">
      <alignment vertical="top" wrapText="1"/>
    </xf>
    <xf numFmtId="0" fontId="14" fillId="15" borderId="0" xfId="0" applyFont="1" applyFill="1" applyAlignment="1" applyProtection="1">
      <alignment horizontal="left" vertical="top"/>
      <protection locked="0"/>
    </xf>
    <xf numFmtId="0" fontId="15" fillId="15" borderId="0" xfId="0" applyFont="1" applyFill="1" applyProtection="1">
      <protection locked="0"/>
    </xf>
    <xf numFmtId="0" fontId="17" fillId="0" borderId="0" xfId="0" applyFont="1" applyAlignment="1" applyProtection="1">
      <alignment vertical="top" wrapText="1"/>
      <protection locked="0"/>
    </xf>
    <xf numFmtId="0" fontId="14" fillId="0" borderId="21" xfId="0" applyFont="1" applyBorder="1" applyAlignment="1">
      <alignment horizontal="left" vertical="top" wrapText="1"/>
    </xf>
    <xf numFmtId="0" fontId="14" fillId="0" borderId="25" xfId="0" applyFont="1" applyBorder="1" applyAlignment="1">
      <alignment horizontal="left" vertical="top" wrapText="1"/>
    </xf>
    <xf numFmtId="0" fontId="14" fillId="0" borderId="1" xfId="0" applyFont="1" applyBorder="1" applyAlignment="1">
      <alignment horizontal="left" vertical="top" wrapText="1"/>
    </xf>
    <xf numFmtId="0" fontId="14" fillId="0" borderId="1" xfId="0" applyFont="1" applyBorder="1" applyAlignment="1">
      <alignment wrapText="1"/>
    </xf>
    <xf numFmtId="0" fontId="14" fillId="0" borderId="21" xfId="0" applyFont="1" applyBorder="1" applyAlignment="1">
      <alignment wrapText="1"/>
    </xf>
    <xf numFmtId="0" fontId="0" fillId="0" borderId="15" xfId="0" applyBorder="1" applyAlignment="1" applyProtection="1">
      <alignment wrapText="1"/>
      <protection locked="0"/>
    </xf>
    <xf numFmtId="0" fontId="12" fillId="15" borderId="0" xfId="0" applyFont="1" applyFill="1" applyAlignment="1" applyProtection="1">
      <alignment wrapText="1"/>
      <protection locked="0"/>
    </xf>
    <xf numFmtId="0" fontId="14" fillId="0" borderId="15" xfId="0" applyFont="1" applyBorder="1" applyAlignment="1" applyProtection="1">
      <alignment wrapText="1"/>
      <protection locked="0"/>
    </xf>
    <xf numFmtId="0" fontId="12" fillId="12" borderId="22" xfId="0" applyFont="1" applyFill="1" applyBorder="1" applyAlignment="1" applyProtection="1">
      <alignment wrapText="1"/>
      <protection locked="0"/>
    </xf>
    <xf numFmtId="0" fontId="9" fillId="0" borderId="0" xfId="0" applyFont="1" applyAlignment="1">
      <alignment vertical="center"/>
    </xf>
    <xf numFmtId="0" fontId="9" fillId="0" borderId="3" xfId="0" applyFont="1" applyBorder="1" applyAlignment="1">
      <alignment vertical="center"/>
    </xf>
    <xf numFmtId="165" fontId="9" fillId="0" borderId="3" xfId="0" applyNumberFormat="1" applyFont="1" applyBorder="1" applyAlignment="1">
      <alignment horizontal="right" vertical="center"/>
    </xf>
    <xf numFmtId="0" fontId="62" fillId="0" borderId="0" xfId="0" applyFont="1" applyAlignment="1">
      <alignment horizontal="left" vertical="center" wrapText="1" indent="1"/>
    </xf>
    <xf numFmtId="0" fontId="27" fillId="0" borderId="0" xfId="3"/>
    <xf numFmtId="0" fontId="58" fillId="0" borderId="0" xfId="0" applyFont="1" applyAlignment="1">
      <alignment vertical="center"/>
    </xf>
    <xf numFmtId="0" fontId="17" fillId="0" borderId="17" xfId="0" applyFont="1" applyBorder="1" applyAlignment="1" applyProtection="1">
      <alignment horizontal="left" vertical="top" wrapText="1"/>
      <protection locked="0"/>
    </xf>
    <xf numFmtId="0" fontId="16" fillId="0" borderId="17" xfId="0" applyFont="1" applyBorder="1" applyAlignment="1" applyProtection="1">
      <alignment vertical="top" wrapText="1"/>
      <protection locked="0"/>
    </xf>
    <xf numFmtId="0" fontId="64" fillId="0" borderId="0" xfId="0" applyFont="1" applyAlignment="1">
      <alignment wrapText="1"/>
    </xf>
    <xf numFmtId="0" fontId="13" fillId="0" borderId="17" xfId="0" applyFont="1" applyBorder="1" applyAlignment="1" applyProtection="1">
      <alignment vertical="center" wrapText="1"/>
      <protection locked="0"/>
    </xf>
    <xf numFmtId="0" fontId="8" fillId="0" borderId="17" xfId="0" applyFont="1" applyBorder="1" applyAlignment="1">
      <alignment vertical="top" wrapText="1"/>
    </xf>
    <xf numFmtId="2" fontId="14" fillId="0" borderId="17" xfId="0" applyNumberFormat="1" applyFont="1" applyBorder="1" applyAlignment="1" applyProtection="1">
      <alignment horizontal="right"/>
      <protection locked="0"/>
    </xf>
    <xf numFmtId="0" fontId="0" fillId="0" borderId="17" xfId="0" applyBorder="1"/>
    <xf numFmtId="0" fontId="17" fillId="0" borderId="17" xfId="0" applyFont="1" applyBorder="1" applyAlignment="1" applyProtection="1">
      <alignment vertical="top" wrapText="1"/>
      <protection locked="0"/>
    </xf>
    <xf numFmtId="0" fontId="8" fillId="0" borderId="17" xfId="0" applyFont="1" applyBorder="1" applyAlignment="1" applyProtection="1">
      <alignment horizontal="right" vertical="top"/>
      <protection locked="0"/>
    </xf>
    <xf numFmtId="0" fontId="14" fillId="0" borderId="17" xfId="0" applyFont="1" applyBorder="1" applyAlignment="1" applyProtection="1">
      <alignment horizontal="right"/>
      <protection locked="0"/>
    </xf>
    <xf numFmtId="0" fontId="8" fillId="0" borderId="17" xfId="0" applyFont="1" applyBorder="1" applyAlignment="1" applyProtection="1">
      <alignment horizontal="right" vertical="top" wrapText="1"/>
      <protection locked="0"/>
    </xf>
    <xf numFmtId="0" fontId="17" fillId="0" borderId="17" xfId="0" applyFont="1" applyBorder="1" applyAlignment="1">
      <alignment vertical="top" wrapText="1"/>
    </xf>
    <xf numFmtId="0" fontId="18" fillId="0" borderId="17" xfId="0" applyFont="1" applyBorder="1" applyAlignment="1" applyProtection="1">
      <alignment vertical="top" wrapText="1"/>
      <protection locked="0"/>
    </xf>
    <xf numFmtId="0" fontId="15" fillId="0" borderId="17" xfId="0" applyFont="1" applyBorder="1" applyAlignment="1" applyProtection="1">
      <alignment horizontal="centerContinuous" vertical="top" wrapText="1"/>
      <protection locked="0"/>
    </xf>
    <xf numFmtId="0" fontId="29" fillId="0" borderId="17" xfId="0" applyFont="1" applyBorder="1" applyAlignment="1" applyProtection="1">
      <alignment horizontal="left" vertical="top" wrapText="1"/>
      <protection locked="0"/>
    </xf>
    <xf numFmtId="0" fontId="12" fillId="3" borderId="17" xfId="0" applyFont="1" applyFill="1" applyBorder="1" applyAlignment="1" applyProtection="1">
      <alignment vertical="top" wrapText="1"/>
      <protection locked="0"/>
    </xf>
    <xf numFmtId="0" fontId="20" fillId="3" borderId="17" xfId="0" applyFont="1" applyFill="1" applyBorder="1" applyAlignment="1" applyProtection="1">
      <alignment vertical="top" wrapText="1"/>
      <protection locked="0"/>
    </xf>
    <xf numFmtId="0" fontId="20" fillId="3" borderId="17" xfId="0" applyFont="1" applyFill="1" applyBorder="1" applyAlignment="1" applyProtection="1">
      <alignment vertical="top"/>
      <protection locked="0"/>
    </xf>
    <xf numFmtId="0" fontId="19" fillId="3" borderId="17" xfId="0" applyFont="1" applyFill="1" applyBorder="1" applyAlignment="1" applyProtection="1">
      <alignment vertical="top" wrapText="1"/>
      <protection locked="0"/>
    </xf>
    <xf numFmtId="0" fontId="63" fillId="0" borderId="17" xfId="0" applyFont="1" applyBorder="1" applyAlignment="1">
      <alignment vertical="center" wrapText="1"/>
    </xf>
    <xf numFmtId="0" fontId="63" fillId="0" borderId="17" xfId="0" applyFont="1" applyBorder="1" applyAlignment="1">
      <alignment horizontal="left" vertical="center" wrapText="1"/>
    </xf>
    <xf numFmtId="0" fontId="0" fillId="0" borderId="17" xfId="0" applyBorder="1" applyAlignment="1" applyProtection="1">
      <alignment horizontal="left" vertical="top" wrapText="1"/>
      <protection locked="0"/>
    </xf>
    <xf numFmtId="0" fontId="12" fillId="4" borderId="17" xfId="0" applyFont="1" applyFill="1" applyBorder="1" applyAlignment="1" applyProtection="1">
      <alignment horizontal="left" vertical="top" wrapText="1"/>
      <protection locked="0"/>
    </xf>
    <xf numFmtId="0" fontId="19" fillId="4" borderId="17" xfId="0" applyFont="1" applyFill="1" applyBorder="1" applyAlignment="1" applyProtection="1">
      <alignment vertical="top" wrapText="1"/>
      <protection locked="0"/>
    </xf>
    <xf numFmtId="0" fontId="19" fillId="4" borderId="17" xfId="0" applyFont="1" applyFill="1" applyBorder="1" applyAlignment="1" applyProtection="1">
      <alignment vertical="top"/>
      <protection locked="0"/>
    </xf>
    <xf numFmtId="0" fontId="15" fillId="4" borderId="17" xfId="0" applyFont="1" applyFill="1" applyBorder="1" applyProtection="1">
      <protection locked="0"/>
    </xf>
    <xf numFmtId="0" fontId="64" fillId="0" borderId="17" xfId="0" applyFont="1" applyBorder="1" applyAlignment="1">
      <alignment horizontal="left" vertical="center" wrapText="1"/>
    </xf>
    <xf numFmtId="0" fontId="62" fillId="0" borderId="17" xfId="0" applyFont="1" applyBorder="1" applyAlignment="1">
      <alignment vertical="center" wrapText="1"/>
    </xf>
    <xf numFmtId="0" fontId="62" fillId="0" borderId="17" xfId="0" applyFont="1" applyBorder="1" applyAlignment="1">
      <alignment horizontal="left" vertical="center" wrapText="1"/>
    </xf>
    <xf numFmtId="0" fontId="0" fillId="0" borderId="17" xfId="0" applyBorder="1" applyAlignment="1" applyProtection="1">
      <alignment vertical="top" wrapText="1"/>
      <protection locked="0"/>
    </xf>
    <xf numFmtId="0" fontId="12" fillId="7" borderId="17" xfId="0" applyFont="1" applyFill="1" applyBorder="1" applyAlignment="1" applyProtection="1">
      <alignment vertical="top" wrapText="1"/>
      <protection locked="0"/>
    </xf>
    <xf numFmtId="0" fontId="21" fillId="7" borderId="17" xfId="0" applyFont="1" applyFill="1" applyBorder="1" applyAlignment="1" applyProtection="1">
      <alignment vertical="top" wrapText="1"/>
      <protection locked="0"/>
    </xf>
    <xf numFmtId="0" fontId="21" fillId="7" borderId="17" xfId="0" applyFont="1" applyFill="1" applyBorder="1" applyAlignment="1" applyProtection="1">
      <alignment vertical="top"/>
      <protection locked="0"/>
    </xf>
    <xf numFmtId="0" fontId="24" fillId="7" borderId="17" xfId="0" applyFont="1" applyFill="1" applyBorder="1" applyProtection="1">
      <protection locked="0"/>
    </xf>
    <xf numFmtId="0" fontId="23" fillId="0" borderId="17" xfId="0" applyFont="1" applyBorder="1" applyAlignment="1" applyProtection="1">
      <alignment vertical="top" wrapText="1"/>
      <protection locked="0"/>
    </xf>
    <xf numFmtId="2" fontId="0" fillId="0" borderId="17" xfId="0" applyNumberFormat="1" applyBorder="1" applyAlignment="1" applyProtection="1">
      <alignment horizontal="right"/>
      <protection locked="0"/>
    </xf>
    <xf numFmtId="0" fontId="0" fillId="0" borderId="17" xfId="0" applyBorder="1" applyProtection="1">
      <protection locked="0"/>
    </xf>
    <xf numFmtId="2" fontId="0" fillId="0" borderId="17" xfId="0" applyNumberFormat="1" applyBorder="1" applyAlignment="1" applyProtection="1">
      <alignment horizontal="right" vertical="top" wrapText="1"/>
      <protection locked="0"/>
    </xf>
    <xf numFmtId="0" fontId="0" fillId="0" borderId="17" xfId="0" applyBorder="1" applyAlignment="1" applyProtection="1">
      <alignment vertical="center"/>
      <protection locked="0"/>
    </xf>
    <xf numFmtId="0" fontId="11" fillId="0" borderId="17" xfId="0" applyFont="1" applyBorder="1" applyAlignment="1" applyProtection="1">
      <alignment vertical="top" wrapText="1"/>
      <protection locked="0"/>
    </xf>
    <xf numFmtId="0" fontId="12" fillId="8" borderId="17" xfId="0" applyFont="1" applyFill="1" applyBorder="1" applyAlignment="1" applyProtection="1">
      <alignment vertical="top" wrapText="1"/>
      <protection locked="0"/>
    </xf>
    <xf numFmtId="0" fontId="21" fillId="8" borderId="17" xfId="0" applyFont="1" applyFill="1" applyBorder="1" applyAlignment="1" applyProtection="1">
      <alignment vertical="top" wrapText="1"/>
      <protection locked="0"/>
    </xf>
    <xf numFmtId="0" fontId="21" fillId="8" borderId="17" xfId="0" applyFont="1" applyFill="1" applyBorder="1" applyAlignment="1" applyProtection="1">
      <alignment vertical="top"/>
      <protection locked="0"/>
    </xf>
    <xf numFmtId="0" fontId="24" fillId="8" borderId="17" xfId="0" applyFont="1" applyFill="1" applyBorder="1" applyProtection="1">
      <protection locked="0"/>
    </xf>
    <xf numFmtId="0" fontId="0" fillId="0" borderId="17" xfId="0" applyBorder="1" applyAlignment="1" applyProtection="1">
      <alignment wrapText="1"/>
      <protection locked="0"/>
    </xf>
    <xf numFmtId="0" fontId="12" fillId="9" borderId="17" xfId="0" applyFont="1" applyFill="1" applyBorder="1" applyAlignment="1" applyProtection="1">
      <alignment vertical="top" wrapText="1"/>
      <protection locked="0"/>
    </xf>
    <xf numFmtId="0" fontId="19" fillId="9" borderId="17" xfId="0" applyFont="1" applyFill="1" applyBorder="1" applyAlignment="1" applyProtection="1">
      <alignment vertical="top" wrapText="1"/>
      <protection locked="0"/>
    </xf>
    <xf numFmtId="0" fontId="19" fillId="9" borderId="17" xfId="0" applyFont="1" applyFill="1" applyBorder="1" applyAlignment="1" applyProtection="1">
      <alignment vertical="top"/>
      <protection locked="0"/>
    </xf>
    <xf numFmtId="0" fontId="24" fillId="9" borderId="17" xfId="0" applyFont="1" applyFill="1" applyBorder="1" applyProtection="1">
      <protection locked="0"/>
    </xf>
    <xf numFmtId="0" fontId="63" fillId="0" borderId="17" xfId="0" applyFont="1" applyBorder="1" applyAlignment="1">
      <alignment wrapText="1"/>
    </xf>
    <xf numFmtId="0" fontId="26" fillId="0" borderId="17" xfId="0" applyFont="1" applyBorder="1" applyAlignment="1" applyProtection="1">
      <alignment vertical="top" wrapText="1"/>
      <protection locked="0"/>
    </xf>
    <xf numFmtId="0" fontId="12" fillId="10" borderId="17" xfId="0" applyFont="1" applyFill="1" applyBorder="1" applyAlignment="1" applyProtection="1">
      <alignment vertical="top" wrapText="1"/>
      <protection locked="0"/>
    </xf>
    <xf numFmtId="0" fontId="19" fillId="10" borderId="17" xfId="0" applyFont="1" applyFill="1" applyBorder="1" applyAlignment="1" applyProtection="1">
      <alignment vertical="top" wrapText="1"/>
      <protection locked="0"/>
    </xf>
    <xf numFmtId="0" fontId="19" fillId="10" borderId="17" xfId="0" applyFont="1" applyFill="1" applyBorder="1" applyAlignment="1" applyProtection="1">
      <alignment vertical="top"/>
      <protection locked="0"/>
    </xf>
    <xf numFmtId="0" fontId="24" fillId="10" borderId="17" xfId="0" applyFont="1" applyFill="1" applyBorder="1" applyProtection="1">
      <protection locked="0"/>
    </xf>
    <xf numFmtId="0" fontId="0" fillId="5" borderId="17" xfId="0" applyFill="1" applyBorder="1" applyAlignment="1" applyProtection="1">
      <alignment vertical="top" wrapText="1"/>
      <protection locked="0"/>
    </xf>
    <xf numFmtId="2" fontId="0" fillId="5" borderId="17" xfId="0" applyNumberFormat="1" applyFill="1" applyBorder="1" applyAlignment="1" applyProtection="1">
      <alignment horizontal="right"/>
      <protection locked="0"/>
    </xf>
    <xf numFmtId="0" fontId="0" fillId="5" borderId="17" xfId="0" applyFill="1" applyBorder="1" applyProtection="1">
      <protection locked="0"/>
    </xf>
    <xf numFmtId="0" fontId="65" fillId="0" borderId="17" xfId="0" applyFont="1" applyBorder="1" applyAlignment="1">
      <alignment horizontal="left" vertical="center" wrapText="1"/>
    </xf>
    <xf numFmtId="0" fontId="33" fillId="0" borderId="17" xfId="0" applyFont="1" applyBorder="1" applyProtection="1">
      <protection locked="0"/>
    </xf>
    <xf numFmtId="0" fontId="65" fillId="0" borderId="17" xfId="0" applyFont="1" applyBorder="1" applyAlignment="1">
      <alignment wrapText="1"/>
    </xf>
    <xf numFmtId="0" fontId="12" fillId="0" borderId="17" xfId="0" applyFont="1" applyBorder="1" applyAlignment="1" applyProtection="1">
      <alignment vertical="top" wrapText="1"/>
      <protection locked="0"/>
    </xf>
    <xf numFmtId="0" fontId="12" fillId="11" borderId="17" xfId="0" applyFont="1" applyFill="1" applyBorder="1" applyAlignment="1" applyProtection="1">
      <alignment vertical="top" wrapText="1"/>
      <protection locked="0"/>
    </xf>
    <xf numFmtId="0" fontId="21" fillId="11" borderId="17" xfId="0" applyFont="1" applyFill="1" applyBorder="1" applyAlignment="1" applyProtection="1">
      <alignment vertical="top" wrapText="1"/>
      <protection locked="0"/>
    </xf>
    <xf numFmtId="0" fontId="21" fillId="11" borderId="17" xfId="0" applyFont="1" applyFill="1" applyBorder="1" applyAlignment="1" applyProtection="1">
      <alignment vertical="top"/>
      <protection locked="0"/>
    </xf>
    <xf numFmtId="0" fontId="24" fillId="11" borderId="17" xfId="0" applyFont="1" applyFill="1" applyBorder="1" applyProtection="1">
      <protection locked="0"/>
    </xf>
    <xf numFmtId="0" fontId="12" fillId="12" borderId="17" xfId="0" applyFont="1" applyFill="1" applyBorder="1" applyAlignment="1" applyProtection="1">
      <alignment wrapText="1"/>
      <protection locked="0"/>
    </xf>
    <xf numFmtId="0" fontId="28" fillId="12" borderId="17" xfId="3" applyFont="1" applyFill="1" applyBorder="1" applyAlignment="1" applyProtection="1">
      <alignment vertical="top" wrapText="1"/>
      <protection locked="0"/>
    </xf>
    <xf numFmtId="0" fontId="28" fillId="12" borderId="17" xfId="3" applyFont="1" applyFill="1" applyBorder="1" applyAlignment="1" applyProtection="1">
      <alignment vertical="top"/>
      <protection locked="0"/>
    </xf>
    <xf numFmtId="0" fontId="15" fillId="12" borderId="17" xfId="0" applyFont="1" applyFill="1" applyBorder="1" applyProtection="1">
      <protection locked="0"/>
    </xf>
    <xf numFmtId="0" fontId="22" fillId="13" borderId="17" xfId="0" applyFont="1" applyFill="1" applyBorder="1" applyAlignment="1" applyProtection="1">
      <alignment wrapText="1"/>
      <protection locked="0"/>
    </xf>
    <xf numFmtId="0" fontId="29" fillId="13" borderId="17" xfId="0" applyFont="1" applyFill="1" applyBorder="1" applyAlignment="1" applyProtection="1">
      <alignment vertical="top" wrapText="1"/>
      <protection locked="0"/>
    </xf>
    <xf numFmtId="0" fontId="29" fillId="13" borderId="17" xfId="0" applyFont="1" applyFill="1" applyBorder="1" applyAlignment="1" applyProtection="1">
      <alignment vertical="top"/>
      <protection locked="0"/>
    </xf>
    <xf numFmtId="0" fontId="30" fillId="13" borderId="17" xfId="0" applyFont="1" applyFill="1" applyBorder="1" applyProtection="1">
      <protection locked="0"/>
    </xf>
    <xf numFmtId="0" fontId="9" fillId="0" borderId="17" xfId="0" applyFont="1" applyBorder="1" applyAlignment="1" applyProtection="1">
      <alignment wrapText="1"/>
      <protection locked="0"/>
    </xf>
    <xf numFmtId="0" fontId="9" fillId="0" borderId="17" xfId="0" applyFont="1" applyBorder="1" applyProtection="1">
      <protection locked="0"/>
    </xf>
    <xf numFmtId="4" fontId="15" fillId="0" borderId="17" xfId="0" applyNumberFormat="1" applyFont="1" applyBorder="1" applyAlignment="1" applyProtection="1">
      <alignment horizontal="left" vertical="top" wrapText="1"/>
      <protection locked="0"/>
    </xf>
    <xf numFmtId="0" fontId="32" fillId="0" borderId="17" xfId="0" applyFont="1" applyBorder="1" applyAlignment="1" applyProtection="1">
      <alignment vertical="top" wrapText="1"/>
      <protection locked="0"/>
    </xf>
    <xf numFmtId="0" fontId="11" fillId="0" borderId="17" xfId="0" applyFont="1" applyBorder="1" applyAlignment="1" applyProtection="1">
      <alignment wrapText="1"/>
      <protection locked="0"/>
    </xf>
    <xf numFmtId="0" fontId="31" fillId="0" borderId="17" xfId="0" applyFont="1" applyBorder="1" applyAlignment="1" applyProtection="1">
      <alignment vertical="top" wrapText="1"/>
      <protection locked="0"/>
    </xf>
    <xf numFmtId="0" fontId="31" fillId="0" borderId="17" xfId="0" applyFont="1" applyBorder="1" applyAlignment="1" applyProtection="1">
      <alignment vertical="top"/>
      <protection locked="0"/>
    </xf>
    <xf numFmtId="0" fontId="12" fillId="14" borderId="17" xfId="0" applyFont="1" applyFill="1" applyBorder="1" applyAlignment="1" applyProtection="1">
      <alignment wrapText="1"/>
      <protection locked="0"/>
    </xf>
    <xf numFmtId="0" fontId="12" fillId="4" borderId="17" xfId="0" applyFont="1" applyFill="1" applyBorder="1" applyAlignment="1" applyProtection="1">
      <alignment wrapText="1"/>
      <protection locked="0"/>
    </xf>
    <xf numFmtId="0" fontId="11" fillId="6" borderId="17" xfId="0" applyFont="1" applyFill="1" applyBorder="1" applyAlignment="1" applyProtection="1">
      <alignment wrapText="1"/>
      <protection locked="0"/>
    </xf>
    <xf numFmtId="0" fontId="12" fillId="7" borderId="17" xfId="0" applyFont="1" applyFill="1" applyBorder="1" applyAlignment="1" applyProtection="1">
      <alignment wrapText="1"/>
      <protection locked="0"/>
    </xf>
    <xf numFmtId="0" fontId="12" fillId="8" borderId="17" xfId="0" applyFont="1" applyFill="1" applyBorder="1" applyAlignment="1" applyProtection="1">
      <alignment wrapText="1"/>
      <protection locked="0"/>
    </xf>
    <xf numFmtId="0" fontId="12" fillId="9" borderId="17" xfId="0" applyFont="1" applyFill="1" applyBorder="1" applyAlignment="1" applyProtection="1">
      <alignment wrapText="1"/>
      <protection locked="0"/>
    </xf>
    <xf numFmtId="0" fontId="12" fillId="15" borderId="17" xfId="0" applyFont="1" applyFill="1" applyBorder="1" applyAlignment="1" applyProtection="1">
      <alignment wrapText="1"/>
      <protection locked="0"/>
    </xf>
    <xf numFmtId="0" fontId="11" fillId="16" borderId="17" xfId="0" applyFont="1" applyFill="1" applyBorder="1" applyAlignment="1" applyProtection="1">
      <alignment wrapText="1"/>
      <protection locked="0"/>
    </xf>
    <xf numFmtId="0" fontId="12" fillId="17" borderId="17" xfId="0" applyFont="1" applyFill="1" applyBorder="1" applyAlignment="1" applyProtection="1">
      <alignment wrapText="1"/>
      <protection locked="0"/>
    </xf>
    <xf numFmtId="0" fontId="28" fillId="0" borderId="17" xfId="3" applyFont="1" applyBorder="1" applyAlignment="1" applyProtection="1">
      <alignment vertical="top" wrapText="1"/>
      <protection locked="0"/>
    </xf>
    <xf numFmtId="0" fontId="12" fillId="18" borderId="17" xfId="0" applyFont="1" applyFill="1" applyBorder="1" applyAlignment="1" applyProtection="1">
      <alignment wrapText="1"/>
      <protection locked="0"/>
    </xf>
    <xf numFmtId="0" fontId="11" fillId="0" borderId="17" xfId="0" applyFont="1" applyBorder="1" applyAlignment="1" applyProtection="1">
      <alignment horizontal="right" wrapText="1"/>
      <protection locked="0"/>
    </xf>
    <xf numFmtId="0" fontId="0" fillId="19" borderId="17" xfId="0" applyFill="1" applyBorder="1" applyProtection="1">
      <protection locked="0"/>
    </xf>
    <xf numFmtId="0" fontId="0" fillId="20" borderId="17" xfId="0" applyFill="1" applyBorder="1" applyProtection="1">
      <protection locked="0"/>
    </xf>
    <xf numFmtId="0" fontId="0" fillId="21" borderId="17" xfId="0" applyFill="1" applyBorder="1" applyProtection="1">
      <protection locked="0"/>
    </xf>
    <xf numFmtId="0" fontId="0" fillId="14" borderId="17" xfId="0" applyFill="1" applyBorder="1" applyProtection="1">
      <protection locked="0"/>
    </xf>
    <xf numFmtId="0" fontId="11" fillId="5" borderId="17" xfId="0" applyFont="1" applyFill="1" applyBorder="1" applyAlignment="1" applyProtection="1">
      <alignment wrapText="1"/>
      <protection locked="0"/>
    </xf>
    <xf numFmtId="0" fontId="14" fillId="5" borderId="17" xfId="0" applyFont="1" applyFill="1" applyBorder="1" applyAlignment="1" applyProtection="1">
      <alignment vertical="top" wrapText="1"/>
      <protection locked="0"/>
    </xf>
    <xf numFmtId="2" fontId="14" fillId="5" borderId="17" xfId="0" applyNumberFormat="1" applyFont="1" applyFill="1" applyBorder="1" applyAlignment="1" applyProtection="1">
      <alignment horizontal="right"/>
      <protection locked="0"/>
    </xf>
    <xf numFmtId="0" fontId="14" fillId="5" borderId="17" xfId="0" applyFont="1" applyFill="1" applyBorder="1" applyProtection="1">
      <protection locked="0"/>
    </xf>
    <xf numFmtId="0" fontId="0" fillId="5" borderId="17" xfId="0" applyFill="1" applyBorder="1"/>
    <xf numFmtId="0" fontId="64" fillId="0" borderId="17" xfId="0" applyFont="1" applyBorder="1" applyAlignment="1">
      <alignment vertical="center" wrapText="1"/>
    </xf>
    <xf numFmtId="0" fontId="14" fillId="22" borderId="17" xfId="0" applyFont="1" applyFill="1" applyBorder="1" applyAlignment="1" applyProtection="1">
      <alignment vertical="top" wrapText="1"/>
      <protection locked="0"/>
    </xf>
    <xf numFmtId="0" fontId="15" fillId="22" borderId="17" xfId="0" applyFont="1" applyFill="1" applyBorder="1" applyAlignment="1" applyProtection="1">
      <alignment horizontal="left" vertical="top" wrapText="1"/>
      <protection locked="0"/>
    </xf>
    <xf numFmtId="0" fontId="43" fillId="0" borderId="0" xfId="0" applyFont="1" applyAlignment="1" applyProtection="1">
      <alignment horizontal="center"/>
      <protection locked="0"/>
    </xf>
    <xf numFmtId="0" fontId="43" fillId="0" borderId="34" xfId="0" applyFont="1" applyBorder="1" applyAlignment="1" applyProtection="1">
      <alignment horizontal="center"/>
      <protection locked="0"/>
    </xf>
  </cellXfs>
  <cellStyles count="4">
    <cellStyle name="Comma" xfId="1" builtinId="3"/>
    <cellStyle name="Hyperlink" xfId="3" builtinId="8"/>
    <cellStyle name="Normal" xfId="0" builtinId="0"/>
    <cellStyle name="Normal 2" xfId="2" xr:uid="{5F989CE4-CDB2-4AA3-BF51-233C9C0E4C77}"/>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C00CC"/>
      <color rgb="FF699519"/>
      <color rgb="FFA47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0</xdr:rowOff>
    </xdr:from>
    <xdr:to>
      <xdr:col>49</xdr:col>
      <xdr:colOff>602541</xdr:colOff>
      <xdr:row>16</xdr:row>
      <xdr:rowOff>76657</xdr:rowOff>
    </xdr:to>
    <xdr:pic>
      <xdr:nvPicPr>
        <xdr:cNvPr id="2" name="Picture 1">
          <a:extLst>
            <a:ext uri="{FF2B5EF4-FFF2-40B4-BE49-F238E27FC236}">
              <a16:creationId xmlns:a16="http://schemas.microsoft.com/office/drawing/2014/main" id="{E246DA25-C600-4E92-B70F-A86696C0B0C1}"/>
            </a:ext>
          </a:extLst>
        </xdr:cNvPr>
        <xdr:cNvPicPr>
          <a:picLocks noChangeAspect="1"/>
        </xdr:cNvPicPr>
      </xdr:nvPicPr>
      <xdr:blipFill>
        <a:blip xmlns:r="http://schemas.openxmlformats.org/officeDocument/2006/relationships" r:embed="rId1"/>
        <a:stretch>
          <a:fillRect/>
        </a:stretch>
      </xdr:blipFill>
      <xdr:spPr>
        <a:xfrm>
          <a:off x="10515600" y="0"/>
          <a:ext cx="17668166" cy="3143707"/>
        </a:xfrm>
        <a:prstGeom prst="rect">
          <a:avLst/>
        </a:prstGeom>
      </xdr:spPr>
    </xdr:pic>
    <xdr:clientData/>
  </xdr:twoCellAnchor>
  <xdr:twoCellAnchor editAs="oneCell">
    <xdr:from>
      <xdr:col>21</xdr:col>
      <xdr:colOff>0</xdr:colOff>
      <xdr:row>18</xdr:row>
      <xdr:rowOff>0</xdr:rowOff>
    </xdr:from>
    <xdr:to>
      <xdr:col>49</xdr:col>
      <xdr:colOff>535857</xdr:colOff>
      <xdr:row>24</xdr:row>
      <xdr:rowOff>168457</xdr:rowOff>
    </xdr:to>
    <xdr:pic>
      <xdr:nvPicPr>
        <xdr:cNvPr id="3" name="Picture 2">
          <a:extLst>
            <a:ext uri="{FF2B5EF4-FFF2-40B4-BE49-F238E27FC236}">
              <a16:creationId xmlns:a16="http://schemas.microsoft.com/office/drawing/2014/main" id="{68441225-DA1A-402F-B636-892E84A3DE8D}"/>
            </a:ext>
          </a:extLst>
        </xdr:cNvPr>
        <xdr:cNvPicPr>
          <a:picLocks noChangeAspect="1"/>
        </xdr:cNvPicPr>
      </xdr:nvPicPr>
      <xdr:blipFill>
        <a:blip xmlns:r="http://schemas.openxmlformats.org/officeDocument/2006/relationships" r:embed="rId2"/>
        <a:stretch>
          <a:fillRect/>
        </a:stretch>
      </xdr:blipFill>
      <xdr:spPr>
        <a:xfrm>
          <a:off x="10515600" y="3429000"/>
          <a:ext cx="17604657" cy="125430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www.anzics.com.au/wp-content/uploads/2022/04/A-beginners-guide-to-Sustainability-in-the-ICU.pdf"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hyperlink" Target="mailto:erica.crosby@middlemore.co.nz" TargetMode="External"/><Relationship Id="rId2" Type="http://schemas.openxmlformats.org/officeDocument/2006/relationships/hyperlink" Target="mailto:Emma.ludlow@middlemore.co.nz" TargetMode="External"/><Relationship Id="rId1" Type="http://schemas.openxmlformats.org/officeDocument/2006/relationships/hyperlink" Target="mailto:Emma.ludlow@middlemore.co.nz" TargetMode="External"/><Relationship Id="rId6" Type="http://schemas.openxmlformats.org/officeDocument/2006/relationships/printerSettings" Target="../printerSettings/printerSettings3.bin"/><Relationship Id="rId5" Type="http://schemas.openxmlformats.org/officeDocument/2006/relationships/hyperlink" Target="mailto:Emma.ludlow@middlemore.co.nz" TargetMode="External"/><Relationship Id="rId4" Type="http://schemas.openxmlformats.org/officeDocument/2006/relationships/hyperlink" Target="mailto:maree.warne@hbdhb.govt.nz"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23643-FA5E-43C7-B189-0CB16DB88014}">
  <dimension ref="A1:M76"/>
  <sheetViews>
    <sheetView zoomScaleNormal="100" workbookViewId="0">
      <pane xSplit="1" ySplit="1" topLeftCell="B2" activePane="bottomRight" state="frozen"/>
      <selection pane="topRight" activeCell="B1" sqref="B1"/>
      <selection pane="bottomLeft" activeCell="A3" sqref="A3"/>
      <selection pane="bottomRight" activeCell="B2" sqref="B2"/>
    </sheetView>
  </sheetViews>
  <sheetFormatPr defaultRowHeight="15" x14ac:dyDescent="0.25"/>
  <cols>
    <col min="1" max="1" width="20.28515625" style="1" bestFit="1" customWidth="1"/>
    <col min="2" max="2" width="6.85546875" style="1" customWidth="1"/>
    <col min="3" max="3" width="53" bestFit="1" customWidth="1"/>
    <col min="4" max="4" width="13.28515625" bestFit="1" customWidth="1"/>
    <col min="5" max="5" width="11.7109375" customWidth="1"/>
  </cols>
  <sheetData>
    <row r="1" spans="1:13" x14ac:dyDescent="0.25">
      <c r="A1" s="4" t="s">
        <v>0</v>
      </c>
      <c r="B1" s="4"/>
      <c r="E1" s="3" t="s">
        <v>1</v>
      </c>
    </row>
    <row r="2" spans="1:13" x14ac:dyDescent="0.25">
      <c r="A2" s="5" t="s">
        <v>2</v>
      </c>
      <c r="B2" s="5"/>
      <c r="C2" s="5"/>
      <c r="D2" s="5"/>
      <c r="E2" s="5"/>
      <c r="F2" s="2"/>
      <c r="G2" s="2"/>
      <c r="H2" s="2"/>
      <c r="I2" s="2"/>
      <c r="J2" s="2"/>
      <c r="K2" s="2"/>
      <c r="L2" s="2"/>
      <c r="M2" s="2"/>
    </row>
    <row r="3" spans="1:13" x14ac:dyDescent="0.25">
      <c r="A3" s="322"/>
      <c r="B3" s="322" t="s">
        <v>3</v>
      </c>
      <c r="C3" s="322"/>
      <c r="D3" s="322"/>
      <c r="E3" s="322"/>
      <c r="F3" s="2"/>
      <c r="G3" s="2"/>
      <c r="H3" s="2"/>
      <c r="I3" s="2"/>
      <c r="J3" s="2"/>
      <c r="K3" s="2"/>
      <c r="L3" s="2"/>
      <c r="M3" s="2"/>
    </row>
    <row r="4" spans="1:13" x14ac:dyDescent="0.25">
      <c r="A4" s="322"/>
      <c r="B4" s="322"/>
      <c r="C4" s="322" t="s">
        <v>4</v>
      </c>
      <c r="D4" s="322"/>
      <c r="E4" s="322"/>
      <c r="F4" s="2"/>
      <c r="G4" s="2"/>
      <c r="H4" s="2"/>
      <c r="I4" s="2"/>
      <c r="J4" s="2"/>
      <c r="K4" s="2"/>
      <c r="L4" s="2"/>
      <c r="M4" s="2"/>
    </row>
    <row r="5" spans="1:13" x14ac:dyDescent="0.25">
      <c r="A5"/>
      <c r="B5"/>
      <c r="C5" s="6" t="s">
        <v>5</v>
      </c>
      <c r="D5" s="7"/>
      <c r="E5" s="7">
        <f>_xlfn.XLOOKUP(LEFT($C5,3),'Budget Summary'!$B:$B,'Budget Summary'!F:F,0,0)</f>
        <v>0</v>
      </c>
      <c r="F5" s="2"/>
      <c r="G5" s="2"/>
      <c r="H5" s="2"/>
      <c r="I5" s="2"/>
      <c r="J5" s="2"/>
      <c r="K5" s="2"/>
      <c r="L5" s="2"/>
      <c r="M5" s="2"/>
    </row>
    <row r="6" spans="1:13" x14ac:dyDescent="0.25">
      <c r="A6"/>
      <c r="B6"/>
      <c r="C6" s="323" t="s">
        <v>6</v>
      </c>
      <c r="D6" s="324"/>
      <c r="E6" s="324">
        <f t="shared" ref="E6" si="0">SUM(E5:E5)</f>
        <v>0</v>
      </c>
      <c r="F6" s="2"/>
      <c r="G6" s="2"/>
      <c r="H6" s="2"/>
      <c r="I6" s="2"/>
      <c r="J6" s="2"/>
      <c r="K6" s="2"/>
      <c r="L6" s="2"/>
      <c r="M6" s="2"/>
    </row>
    <row r="7" spans="1:13" x14ac:dyDescent="0.25">
      <c r="A7" s="322"/>
      <c r="B7" s="322"/>
      <c r="C7" s="322" t="s">
        <v>7</v>
      </c>
      <c r="D7" s="322"/>
      <c r="E7" s="322"/>
      <c r="F7" s="2"/>
      <c r="G7" s="2"/>
      <c r="H7" s="2"/>
      <c r="I7" s="2"/>
      <c r="J7" s="2"/>
      <c r="K7" s="2"/>
      <c r="L7" s="2"/>
      <c r="M7" s="2"/>
    </row>
    <row r="8" spans="1:13" x14ac:dyDescent="0.25">
      <c r="A8"/>
      <c r="B8"/>
      <c r="C8" s="6" t="s">
        <v>8</v>
      </c>
      <c r="D8" s="7"/>
      <c r="E8" s="7">
        <f>_xlfn.XLOOKUP(LEFT($C8,3),'Budget Summary'!$B:$B,'Budget Summary'!F:F,0,0)</f>
        <v>0</v>
      </c>
      <c r="F8" s="2"/>
      <c r="G8" s="2"/>
      <c r="H8" s="2"/>
      <c r="I8" s="2"/>
      <c r="J8" s="2"/>
      <c r="K8" s="2"/>
      <c r="L8" s="2"/>
      <c r="M8" s="2"/>
    </row>
    <row r="9" spans="1:13" x14ac:dyDescent="0.25">
      <c r="A9"/>
      <c r="B9"/>
      <c r="C9" s="323" t="s">
        <v>9</v>
      </c>
      <c r="D9" s="324"/>
      <c r="E9" s="324">
        <f t="shared" ref="E9" si="1">SUM(E8)</f>
        <v>0</v>
      </c>
      <c r="F9" s="2"/>
      <c r="G9" s="2"/>
      <c r="H9" s="2"/>
      <c r="I9" s="2"/>
      <c r="J9" s="2"/>
      <c r="K9" s="2"/>
      <c r="L9" s="2"/>
      <c r="M9" s="2"/>
    </row>
    <row r="10" spans="1:13" x14ac:dyDescent="0.25">
      <c r="A10" s="322"/>
      <c r="B10" s="322"/>
      <c r="C10" s="322" t="s">
        <v>10</v>
      </c>
      <c r="D10" s="322"/>
      <c r="E10" s="322"/>
      <c r="F10" s="2"/>
      <c r="G10" s="2"/>
      <c r="H10" s="2"/>
      <c r="I10" s="2"/>
      <c r="J10" s="2"/>
      <c r="K10" s="2"/>
      <c r="L10" s="2"/>
      <c r="M10" s="2"/>
    </row>
    <row r="11" spans="1:13" x14ac:dyDescent="0.25">
      <c r="A11"/>
      <c r="B11"/>
      <c r="C11" s="6" t="s">
        <v>11</v>
      </c>
      <c r="D11" s="7"/>
      <c r="E11" s="7">
        <f>_xlfn.XLOOKUP(LEFT($C11,3),'Budget Summary'!$B:$B,'Budget Summary'!F:F,0,0)</f>
        <v>0</v>
      </c>
      <c r="F11" s="2"/>
      <c r="G11" s="2"/>
      <c r="H11" s="2"/>
      <c r="I11" s="2"/>
      <c r="J11" s="2"/>
      <c r="K11" s="2"/>
      <c r="L11" s="2"/>
      <c r="M11" s="2"/>
    </row>
    <row r="12" spans="1:13" x14ac:dyDescent="0.25">
      <c r="A12"/>
      <c r="B12"/>
      <c r="C12" s="6" t="s">
        <v>12</v>
      </c>
      <c r="D12" s="7"/>
      <c r="E12" s="7">
        <f>_xlfn.XLOOKUP(LEFT($C12,3),'Budget Summary'!$B:$B,'Budget Summary'!F:F,0,0)</f>
        <v>0</v>
      </c>
      <c r="F12" s="2"/>
      <c r="G12" s="2"/>
      <c r="H12" s="2"/>
      <c r="I12" s="2"/>
      <c r="J12" s="2"/>
      <c r="K12" s="2"/>
      <c r="L12" s="2"/>
      <c r="M12" s="2"/>
    </row>
    <row r="13" spans="1:13" x14ac:dyDescent="0.25">
      <c r="A13"/>
      <c r="B13"/>
      <c r="C13" s="6" t="s">
        <v>13</v>
      </c>
      <c r="D13" s="7"/>
      <c r="E13" s="7">
        <f>_xlfn.XLOOKUP(LEFT($C13,3),'Budget Summary'!$B:$B,'Budget Summary'!F:F,0,0)</f>
        <v>0</v>
      </c>
      <c r="F13" s="2"/>
      <c r="G13" s="2"/>
      <c r="H13" s="2"/>
      <c r="I13" s="2"/>
      <c r="J13" s="2"/>
      <c r="K13" s="2"/>
      <c r="L13" s="2"/>
      <c r="M13" s="2"/>
    </row>
    <row r="14" spans="1:13" x14ac:dyDescent="0.25">
      <c r="A14"/>
      <c r="B14"/>
      <c r="C14" s="6" t="s">
        <v>14</v>
      </c>
      <c r="D14" s="7"/>
      <c r="E14" s="7">
        <f>_xlfn.XLOOKUP(LEFT($C14,3),'Budget Summary'!$B:$B,'Budget Summary'!F:F,0,0)</f>
        <v>0</v>
      </c>
      <c r="F14" s="2"/>
      <c r="G14" s="2"/>
      <c r="H14" s="2"/>
      <c r="I14" s="2"/>
      <c r="J14" s="2"/>
      <c r="K14" s="2"/>
      <c r="L14" s="2"/>
      <c r="M14" s="2"/>
    </row>
    <row r="15" spans="1:13" x14ac:dyDescent="0.25">
      <c r="A15"/>
      <c r="B15"/>
      <c r="C15" s="323" t="s">
        <v>15</v>
      </c>
      <c r="D15" s="324"/>
      <c r="E15" s="324">
        <f t="shared" ref="E15" si="2">SUM(E11:E14)</f>
        <v>0</v>
      </c>
      <c r="F15" s="2"/>
      <c r="G15" s="2"/>
      <c r="H15" s="2"/>
      <c r="I15" s="2"/>
      <c r="J15" s="2"/>
      <c r="K15" s="2"/>
      <c r="L15" s="2"/>
      <c r="M15" s="2"/>
    </row>
    <row r="16" spans="1:13" x14ac:dyDescent="0.25">
      <c r="A16" s="322"/>
      <c r="B16" s="322"/>
      <c r="C16" s="322" t="s">
        <v>16</v>
      </c>
      <c r="D16" s="322"/>
      <c r="E16" s="322"/>
      <c r="F16" s="2"/>
      <c r="G16" s="2"/>
      <c r="H16" s="2"/>
      <c r="I16" s="2"/>
      <c r="J16" s="2"/>
      <c r="K16" s="2"/>
      <c r="L16" s="2"/>
      <c r="M16" s="2"/>
    </row>
    <row r="17" spans="1:13" x14ac:dyDescent="0.25">
      <c r="A17"/>
      <c r="B17" s="323" t="s">
        <v>17</v>
      </c>
      <c r="D17" s="324"/>
      <c r="E17" s="324">
        <f t="shared" ref="E17" si="3">SUM(E15,E9,E6)</f>
        <v>0</v>
      </c>
      <c r="F17" s="2"/>
      <c r="G17" s="2"/>
      <c r="H17" s="2"/>
      <c r="I17" s="2"/>
      <c r="J17" s="2"/>
      <c r="K17" s="2"/>
      <c r="L17" s="2"/>
      <c r="M17" s="2"/>
    </row>
    <row r="18" spans="1:13" x14ac:dyDescent="0.25">
      <c r="A18" s="322"/>
      <c r="B18" s="322" t="s">
        <v>18</v>
      </c>
      <c r="C18" s="322"/>
      <c r="D18" s="322"/>
      <c r="E18" s="322"/>
      <c r="F18" s="2"/>
      <c r="G18" s="2"/>
      <c r="H18" s="2"/>
      <c r="I18" s="2"/>
      <c r="J18" s="2"/>
      <c r="K18" s="2"/>
      <c r="L18" s="2"/>
      <c r="M18" s="2"/>
    </row>
    <row r="19" spans="1:13" x14ac:dyDescent="0.25">
      <c r="A19" s="322"/>
      <c r="B19" s="322"/>
      <c r="C19" s="322" t="s">
        <v>19</v>
      </c>
      <c r="D19" s="322"/>
      <c r="E19" s="322"/>
      <c r="F19" s="2"/>
      <c r="G19" s="2"/>
      <c r="H19" s="2"/>
      <c r="I19" s="2"/>
      <c r="J19" s="2"/>
      <c r="K19" s="2"/>
      <c r="L19" s="2"/>
      <c r="M19" s="2"/>
    </row>
    <row r="20" spans="1:13" x14ac:dyDescent="0.25">
      <c r="A20"/>
      <c r="B20"/>
      <c r="C20" s="6" t="s">
        <v>20</v>
      </c>
      <c r="D20" s="7"/>
      <c r="E20" s="7">
        <f>_xlfn.XLOOKUP(LEFT($C20,3),'Budget Summary'!$B:$B,'Budget Summary'!F:F,0,0)</f>
        <v>0</v>
      </c>
      <c r="F20" s="2"/>
      <c r="G20" s="2"/>
      <c r="H20" s="2"/>
      <c r="I20" s="2"/>
      <c r="J20" s="2"/>
      <c r="K20" s="2"/>
      <c r="L20" s="2"/>
      <c r="M20" s="2"/>
    </row>
    <row r="21" spans="1:13" x14ac:dyDescent="0.25">
      <c r="A21"/>
      <c r="B21"/>
      <c r="C21" s="323" t="s">
        <v>21</v>
      </c>
      <c r="D21" s="324"/>
      <c r="E21" s="324">
        <f t="shared" ref="E21" si="4">SUM(E20:E20)</f>
        <v>0</v>
      </c>
      <c r="F21" s="2"/>
      <c r="G21" s="2"/>
      <c r="H21" s="2"/>
      <c r="I21" s="2"/>
      <c r="J21" s="2"/>
      <c r="K21" s="2"/>
      <c r="L21" s="2"/>
      <c r="M21" s="2"/>
    </row>
    <row r="22" spans="1:13" x14ac:dyDescent="0.25">
      <c r="A22" s="322"/>
      <c r="B22" s="322"/>
      <c r="C22" s="322" t="s">
        <v>22</v>
      </c>
      <c r="D22" s="322"/>
      <c r="E22" s="322"/>
      <c r="F22" s="2"/>
      <c r="G22" s="2"/>
      <c r="H22" s="2"/>
      <c r="I22" s="2"/>
      <c r="J22" s="2"/>
      <c r="K22" s="2"/>
      <c r="L22" s="2"/>
      <c r="M22" s="2"/>
    </row>
    <row r="23" spans="1:13" x14ac:dyDescent="0.25">
      <c r="A23" s="322"/>
      <c r="B23" s="322"/>
      <c r="C23" s="322" t="s">
        <v>23</v>
      </c>
      <c r="D23" s="322"/>
      <c r="E23" s="322"/>
      <c r="F23" s="2"/>
      <c r="G23" s="2"/>
      <c r="H23" s="2"/>
      <c r="I23" s="2"/>
      <c r="J23" s="2"/>
      <c r="K23" s="2"/>
      <c r="L23" s="2"/>
      <c r="M23" s="2"/>
    </row>
    <row r="24" spans="1:13" x14ac:dyDescent="0.25">
      <c r="A24"/>
      <c r="B24"/>
      <c r="C24" s="6" t="s">
        <v>24</v>
      </c>
      <c r="D24" s="7"/>
      <c r="E24" s="7">
        <f>_xlfn.XLOOKUP(LEFT($C24,3),'Budget Summary'!$B:$B,'Budget Summary'!F:F,0,0)</f>
        <v>0</v>
      </c>
      <c r="F24" s="2"/>
      <c r="G24" s="2"/>
      <c r="H24" s="2"/>
      <c r="I24" s="2"/>
      <c r="J24" s="2"/>
      <c r="K24" s="2"/>
      <c r="L24" s="2"/>
      <c r="M24" s="2"/>
    </row>
    <row r="25" spans="1:13" x14ac:dyDescent="0.25">
      <c r="A25"/>
      <c r="B25"/>
      <c r="C25" s="6" t="s">
        <v>25</v>
      </c>
      <c r="D25" s="7"/>
      <c r="E25" s="7">
        <f>_xlfn.XLOOKUP(LEFT($C25,3),'Budget Summary'!$B:$B,'Budget Summary'!F:F,0,0)</f>
        <v>0</v>
      </c>
      <c r="F25" s="2"/>
      <c r="G25" s="2"/>
      <c r="H25" s="2"/>
      <c r="I25" s="2"/>
      <c r="J25" s="2"/>
      <c r="K25" s="2"/>
      <c r="L25" s="2"/>
      <c r="M25" s="2"/>
    </row>
    <row r="26" spans="1:13" x14ac:dyDescent="0.25">
      <c r="A26"/>
      <c r="B26"/>
      <c r="C26" s="323" t="s">
        <v>26</v>
      </c>
      <c r="D26" s="324"/>
      <c r="E26" s="324">
        <f t="shared" ref="E26" si="5">SUM(E24:E25)</f>
        <v>0</v>
      </c>
      <c r="F26" s="2"/>
      <c r="G26" s="2"/>
      <c r="H26" s="2"/>
      <c r="I26" s="2"/>
      <c r="J26" s="2"/>
      <c r="K26" s="2"/>
      <c r="L26" s="2"/>
      <c r="M26" s="2"/>
    </row>
    <row r="27" spans="1:13" x14ac:dyDescent="0.25">
      <c r="A27"/>
      <c r="B27" s="323" t="s">
        <v>27</v>
      </c>
      <c r="D27" s="324"/>
      <c r="E27" s="324">
        <f t="shared" ref="E27" si="6">SUM(E26,E21)</f>
        <v>0</v>
      </c>
      <c r="F27" s="2"/>
      <c r="G27" s="2"/>
      <c r="H27" s="2"/>
      <c r="I27" s="2"/>
      <c r="J27" s="2"/>
      <c r="K27" s="2"/>
      <c r="L27" s="2"/>
      <c r="M27" s="2"/>
    </row>
    <row r="28" spans="1:13" x14ac:dyDescent="0.25">
      <c r="A28" s="323" t="s">
        <v>28</v>
      </c>
      <c r="B28"/>
      <c r="D28" s="324"/>
      <c r="E28" s="324">
        <f t="shared" ref="E28" si="7">(0 + (E17 + E27))</f>
        <v>0</v>
      </c>
      <c r="F28" s="2"/>
      <c r="G28" s="2"/>
      <c r="H28" s="2"/>
      <c r="I28" s="2"/>
      <c r="J28" s="2"/>
      <c r="K28" s="2"/>
      <c r="L28" s="2"/>
      <c r="M28" s="2"/>
    </row>
    <row r="29" spans="1:13" x14ac:dyDescent="0.25">
      <c r="A29"/>
      <c r="B29"/>
      <c r="F29" s="2"/>
      <c r="G29" s="2"/>
      <c r="H29" s="2"/>
      <c r="I29" s="2"/>
      <c r="J29" s="2"/>
      <c r="K29" s="2"/>
      <c r="L29" s="2"/>
      <c r="M29" s="2"/>
    </row>
    <row r="30" spans="1:13" x14ac:dyDescent="0.25">
      <c r="A30" s="5" t="s">
        <v>29</v>
      </c>
      <c r="B30" s="5"/>
      <c r="C30" s="5"/>
      <c r="D30" s="5"/>
      <c r="E30" s="5"/>
      <c r="F30" s="2"/>
      <c r="G30" s="2"/>
      <c r="H30" s="2"/>
      <c r="I30" s="2"/>
      <c r="J30" s="2"/>
      <c r="K30" s="2"/>
      <c r="L30" s="2"/>
      <c r="M30" s="2"/>
    </row>
    <row r="31" spans="1:13" x14ac:dyDescent="0.25">
      <c r="A31" s="322"/>
      <c r="B31" s="322" t="s">
        <v>30</v>
      </c>
      <c r="C31" s="322"/>
      <c r="D31" s="322"/>
      <c r="E31" s="322"/>
      <c r="F31" s="2"/>
      <c r="G31" s="2"/>
      <c r="H31" s="2"/>
      <c r="I31" s="2"/>
      <c r="J31" s="2"/>
      <c r="K31" s="2"/>
      <c r="L31" s="2"/>
      <c r="M31" s="2"/>
    </row>
    <row r="32" spans="1:13" x14ac:dyDescent="0.25">
      <c r="A32"/>
      <c r="B32"/>
      <c r="C32" s="6" t="s">
        <v>31</v>
      </c>
      <c r="D32" s="7"/>
      <c r="E32" s="7">
        <f>_xlfn.XLOOKUP(LEFT($C32,3),'Budget Summary'!$B:$B,'Budget Summary'!F:F,0,0)</f>
        <v>0</v>
      </c>
      <c r="F32" s="2"/>
      <c r="G32" s="2"/>
      <c r="H32" s="2"/>
      <c r="I32" s="2"/>
      <c r="J32" s="2"/>
      <c r="K32" s="2"/>
      <c r="L32" s="2"/>
      <c r="M32" s="2"/>
    </row>
    <row r="33" spans="1:13" x14ac:dyDescent="0.25">
      <c r="A33"/>
      <c r="B33" s="323" t="s">
        <v>32</v>
      </c>
      <c r="D33" s="324"/>
      <c r="E33" s="324">
        <f t="shared" ref="E33" si="8">SUM(E32:E32)</f>
        <v>0</v>
      </c>
      <c r="F33" s="2"/>
      <c r="G33" s="2"/>
      <c r="H33" s="2"/>
      <c r="I33" s="2"/>
      <c r="J33" s="2"/>
      <c r="K33" s="2"/>
      <c r="L33" s="2"/>
      <c r="M33" s="2"/>
    </row>
    <row r="34" spans="1:13" x14ac:dyDescent="0.25">
      <c r="A34" s="322"/>
      <c r="B34" s="322" t="s">
        <v>33</v>
      </c>
      <c r="C34" s="322"/>
      <c r="D34" s="322"/>
      <c r="E34" s="322"/>
      <c r="F34" s="2"/>
      <c r="G34" s="2"/>
      <c r="H34" s="2"/>
      <c r="I34" s="2"/>
      <c r="J34" s="2"/>
      <c r="K34" s="2"/>
      <c r="L34" s="2"/>
      <c r="M34" s="2"/>
    </row>
    <row r="35" spans="1:13" x14ac:dyDescent="0.25">
      <c r="A35"/>
      <c r="B35"/>
      <c r="C35" s="6" t="s">
        <v>34</v>
      </c>
      <c r="D35" s="7"/>
      <c r="E35" s="7">
        <f>_xlfn.XLOOKUP(LEFT($C35,3),'Budget Summary'!$B:$B,'Budget Summary'!F:F,0,0)</f>
        <v>0</v>
      </c>
      <c r="F35" s="2"/>
      <c r="G35" s="2"/>
      <c r="H35" s="2"/>
      <c r="I35" s="2"/>
      <c r="J35" s="2"/>
      <c r="K35" s="2"/>
      <c r="L35" s="2"/>
      <c r="M35" s="2"/>
    </row>
    <row r="36" spans="1:13" x14ac:dyDescent="0.25">
      <c r="A36"/>
      <c r="B36" s="323" t="s">
        <v>35</v>
      </c>
      <c r="D36" s="324"/>
      <c r="E36" s="324">
        <f t="shared" ref="E36" si="9">SUM(E35)</f>
        <v>0</v>
      </c>
      <c r="F36" s="2"/>
      <c r="G36" s="2"/>
      <c r="H36" s="2"/>
      <c r="I36" s="2"/>
      <c r="J36" s="2"/>
      <c r="K36" s="2"/>
      <c r="L36" s="2"/>
      <c r="M36" s="2"/>
    </row>
    <row r="37" spans="1:13" x14ac:dyDescent="0.25">
      <c r="A37" s="322"/>
      <c r="B37" s="322" t="s">
        <v>36</v>
      </c>
      <c r="C37" s="322"/>
      <c r="D37" s="322"/>
      <c r="E37" s="322"/>
      <c r="F37" s="2"/>
      <c r="G37" s="2"/>
      <c r="H37" s="2"/>
      <c r="I37" s="2"/>
      <c r="J37" s="2"/>
      <c r="K37" s="2"/>
      <c r="L37" s="2"/>
      <c r="M37" s="2"/>
    </row>
    <row r="38" spans="1:13" x14ac:dyDescent="0.25">
      <c r="A38"/>
      <c r="B38"/>
      <c r="C38" s="6" t="s">
        <v>37</v>
      </c>
      <c r="D38" s="7"/>
      <c r="E38" s="7">
        <f>_xlfn.XLOOKUP(LEFT($C38,3),'Budget Summary'!$B:$B,'Budget Summary'!F:F,0,0)</f>
        <v>0</v>
      </c>
      <c r="F38" s="2"/>
      <c r="G38" s="2"/>
      <c r="H38" s="2"/>
      <c r="I38" s="2"/>
      <c r="J38" s="2"/>
      <c r="K38" s="2"/>
      <c r="L38" s="2"/>
      <c r="M38" s="2"/>
    </row>
    <row r="39" spans="1:13" x14ac:dyDescent="0.25">
      <c r="A39"/>
      <c r="B39" s="323" t="s">
        <v>38</v>
      </c>
      <c r="D39" s="324"/>
      <c r="E39" s="324">
        <f t="shared" ref="E39" si="10">SUM(E38:E38)</f>
        <v>0</v>
      </c>
      <c r="F39" s="2"/>
      <c r="G39" s="2"/>
      <c r="H39" s="2"/>
      <c r="I39" s="2"/>
      <c r="J39" s="2"/>
      <c r="K39" s="2"/>
      <c r="L39" s="2"/>
      <c r="M39" s="2"/>
    </row>
    <row r="40" spans="1:13" x14ac:dyDescent="0.25">
      <c r="A40" s="322"/>
      <c r="B40" s="322" t="s">
        <v>39</v>
      </c>
      <c r="C40" s="322"/>
      <c r="D40" s="322"/>
      <c r="E40" s="322"/>
      <c r="F40" s="2"/>
      <c r="G40" s="2"/>
      <c r="H40" s="2"/>
      <c r="I40" s="2"/>
      <c r="J40" s="2"/>
      <c r="K40" s="2"/>
      <c r="L40" s="2"/>
      <c r="M40" s="2"/>
    </row>
    <row r="41" spans="1:13" x14ac:dyDescent="0.25">
      <c r="A41"/>
      <c r="B41"/>
      <c r="C41" s="6" t="s">
        <v>40</v>
      </c>
      <c r="D41" s="7"/>
      <c r="E41" s="7">
        <f>_xlfn.XLOOKUP(LEFT($C41,3),'Budget Summary'!$B:$B,'Budget Summary'!F:F,0,0)</f>
        <v>0</v>
      </c>
      <c r="F41" s="2"/>
      <c r="G41" s="2"/>
      <c r="H41" s="2"/>
      <c r="I41" s="2"/>
      <c r="J41" s="2"/>
      <c r="K41" s="2"/>
      <c r="L41" s="2"/>
      <c r="M41" s="2"/>
    </row>
    <row r="42" spans="1:13" x14ac:dyDescent="0.25">
      <c r="A42"/>
      <c r="B42" s="323" t="s">
        <v>41</v>
      </c>
      <c r="D42" s="324"/>
      <c r="E42" s="324">
        <f t="shared" ref="E42" si="11">SUM(E41)</f>
        <v>0</v>
      </c>
      <c r="F42" s="2"/>
      <c r="G42" s="2"/>
      <c r="H42" s="2"/>
      <c r="I42" s="2"/>
      <c r="J42" s="2"/>
      <c r="K42" s="2"/>
      <c r="L42" s="2"/>
      <c r="M42" s="2"/>
    </row>
    <row r="43" spans="1:13" x14ac:dyDescent="0.25">
      <c r="A43" s="322"/>
      <c r="B43" s="322" t="s">
        <v>42</v>
      </c>
      <c r="C43" s="322"/>
      <c r="D43" s="322"/>
      <c r="E43" s="322"/>
      <c r="F43" s="2"/>
      <c r="G43" s="2"/>
      <c r="H43" s="2"/>
      <c r="I43" s="2"/>
      <c r="J43" s="2"/>
      <c r="K43" s="2"/>
      <c r="L43" s="2"/>
      <c r="M43" s="2"/>
    </row>
    <row r="44" spans="1:13" x14ac:dyDescent="0.25">
      <c r="A44"/>
      <c r="B44"/>
      <c r="C44" s="6" t="s">
        <v>43</v>
      </c>
      <c r="D44" s="7"/>
      <c r="E44" s="7">
        <f>_xlfn.XLOOKUP(LEFT($C44,3),'Budget Summary'!$B:$B,'Budget Summary'!F:F,0,0)</f>
        <v>0</v>
      </c>
      <c r="F44" s="2"/>
      <c r="G44" s="2"/>
      <c r="H44" s="2"/>
      <c r="I44" s="2"/>
      <c r="J44" s="2"/>
      <c r="K44" s="2"/>
      <c r="L44" s="2"/>
      <c r="M44" s="2"/>
    </row>
    <row r="45" spans="1:13" x14ac:dyDescent="0.25">
      <c r="A45"/>
      <c r="B45" s="323" t="s">
        <v>44</v>
      </c>
      <c r="D45" s="324"/>
      <c r="E45" s="324">
        <f t="shared" ref="E45" si="12">SUM(E44:E44)</f>
        <v>0</v>
      </c>
      <c r="F45" s="2"/>
      <c r="G45" s="2"/>
      <c r="H45" s="2"/>
      <c r="I45" s="2"/>
      <c r="J45" s="2"/>
      <c r="K45" s="2"/>
      <c r="L45" s="2"/>
      <c r="M45" s="2"/>
    </row>
    <row r="46" spans="1:13" x14ac:dyDescent="0.25">
      <c r="A46" s="322"/>
      <c r="B46" s="322" t="s">
        <v>45</v>
      </c>
      <c r="C46" s="322"/>
      <c r="D46" s="322"/>
      <c r="E46" s="322"/>
      <c r="F46" s="2"/>
      <c r="G46" s="2"/>
      <c r="H46" s="2"/>
      <c r="I46" s="2"/>
      <c r="J46" s="2"/>
      <c r="K46" s="2"/>
      <c r="L46" s="2"/>
      <c r="M46" s="2"/>
    </row>
    <row r="47" spans="1:13" x14ac:dyDescent="0.25">
      <c r="A47"/>
      <c r="B47"/>
      <c r="C47" s="6" t="s">
        <v>46</v>
      </c>
      <c r="D47" s="7"/>
      <c r="E47" s="7">
        <f>_xlfn.XLOOKUP(LEFT($C47,3),'Budget Summary'!$B:$B,'Budget Summary'!F:F,0,0)</f>
        <v>0</v>
      </c>
      <c r="F47" s="2"/>
      <c r="G47" s="2"/>
      <c r="H47" s="2"/>
      <c r="I47" s="2"/>
      <c r="J47" s="2"/>
      <c r="K47" s="2"/>
      <c r="L47" s="2"/>
      <c r="M47" s="2"/>
    </row>
    <row r="48" spans="1:13" x14ac:dyDescent="0.25">
      <c r="A48"/>
      <c r="B48"/>
      <c r="C48" s="6" t="s">
        <v>47</v>
      </c>
      <c r="D48" s="7"/>
      <c r="E48" s="7">
        <f>_xlfn.XLOOKUP(LEFT($C48,3),'Budget Summary'!$B:$B,'Budget Summary'!F:F,0,0)</f>
        <v>0</v>
      </c>
      <c r="F48" s="2"/>
      <c r="G48" s="2"/>
      <c r="H48" s="2"/>
      <c r="I48" s="2"/>
      <c r="J48" s="2"/>
      <c r="K48" s="2"/>
      <c r="L48" s="2"/>
      <c r="M48" s="2"/>
    </row>
    <row r="49" spans="1:13" x14ac:dyDescent="0.25">
      <c r="A49"/>
      <c r="B49" s="323" t="s">
        <v>48</v>
      </c>
      <c r="D49" s="324"/>
      <c r="E49" s="324">
        <f t="shared" ref="E49" si="13">SUM(E47:E48)</f>
        <v>0</v>
      </c>
      <c r="F49" s="2"/>
      <c r="G49" s="2"/>
      <c r="H49" s="2"/>
      <c r="I49" s="2"/>
      <c r="J49" s="2"/>
      <c r="K49" s="2"/>
      <c r="L49" s="2"/>
      <c r="M49" s="2"/>
    </row>
    <row r="50" spans="1:13" x14ac:dyDescent="0.25">
      <c r="A50"/>
      <c r="B50"/>
      <c r="C50" s="6" t="s">
        <v>49</v>
      </c>
      <c r="D50" s="7"/>
      <c r="E50" s="7">
        <f>-_xlfn.XLOOKUP(LEFT($C50,3),'Budget Summary'!$B:$B,'Budget Summary'!F:F,0,0)</f>
        <v>0</v>
      </c>
      <c r="F50" s="2"/>
      <c r="G50" s="2"/>
      <c r="H50" s="2"/>
      <c r="I50" s="2"/>
      <c r="J50" s="2"/>
      <c r="K50" s="2"/>
      <c r="L50" s="2"/>
      <c r="M50" s="2"/>
    </row>
    <row r="51" spans="1:13" x14ac:dyDescent="0.25">
      <c r="A51"/>
      <c r="B51" s="323" t="s">
        <v>50</v>
      </c>
      <c r="D51" s="324"/>
      <c r="E51" s="324">
        <f t="shared" ref="E51" si="14">SUM(E50:E50)</f>
        <v>0</v>
      </c>
      <c r="F51" s="2"/>
      <c r="G51" s="2"/>
      <c r="H51" s="2"/>
      <c r="I51" s="2"/>
      <c r="J51" s="2"/>
      <c r="K51" s="2"/>
      <c r="L51" s="2"/>
      <c r="M51" s="2"/>
    </row>
    <row r="52" spans="1:13" x14ac:dyDescent="0.25">
      <c r="A52" s="322"/>
      <c r="B52" s="322" t="s">
        <v>51</v>
      </c>
      <c r="C52" s="322"/>
      <c r="D52" s="322"/>
      <c r="E52" s="322"/>
      <c r="F52" s="2"/>
      <c r="G52" s="2"/>
      <c r="H52" s="2"/>
      <c r="I52" s="2"/>
      <c r="J52" s="2"/>
      <c r="K52" s="2"/>
      <c r="L52" s="2"/>
      <c r="M52" s="2"/>
    </row>
    <row r="53" spans="1:13" x14ac:dyDescent="0.25">
      <c r="A53"/>
      <c r="B53"/>
      <c r="C53" s="6" t="s">
        <v>52</v>
      </c>
      <c r="D53" s="7"/>
      <c r="E53" s="7">
        <f>_xlfn.XLOOKUP(LEFT($C53,3),'Budget Summary'!$B:$B,'Budget Summary'!F:F,0,0)</f>
        <v>0</v>
      </c>
      <c r="F53" s="2"/>
      <c r="G53" s="2"/>
      <c r="H53" s="2"/>
      <c r="I53" s="2"/>
      <c r="J53" s="2"/>
      <c r="K53" s="2"/>
      <c r="L53" s="2"/>
      <c r="M53" s="2"/>
    </row>
    <row r="54" spans="1:13" x14ac:dyDescent="0.25">
      <c r="A54"/>
      <c r="B54"/>
      <c r="C54" s="6" t="s">
        <v>53</v>
      </c>
      <c r="D54" s="7"/>
      <c r="E54" s="7">
        <f>_xlfn.XLOOKUP(LEFT($C54,3),'Budget Summary'!$B:$B,'Budget Summary'!F:F,0,0)</f>
        <v>0</v>
      </c>
      <c r="F54" s="2"/>
      <c r="G54" s="2"/>
      <c r="H54" s="2"/>
      <c r="I54" s="2"/>
      <c r="J54" s="2"/>
      <c r="K54" s="2"/>
      <c r="L54" s="2"/>
      <c r="M54" s="2"/>
    </row>
    <row r="55" spans="1:13" x14ac:dyDescent="0.25">
      <c r="A55"/>
      <c r="B55"/>
      <c r="C55" s="6" t="s">
        <v>54</v>
      </c>
      <c r="D55" s="7"/>
      <c r="E55" s="7">
        <f>_xlfn.XLOOKUP(LEFT($C55,3),'Budget Summary'!$B:$B,'Budget Summary'!F:F,0,0)</f>
        <v>0</v>
      </c>
      <c r="F55" s="2"/>
      <c r="G55" s="2"/>
      <c r="H55" s="2"/>
      <c r="I55" s="2"/>
      <c r="J55" s="2"/>
      <c r="K55" s="2"/>
      <c r="L55" s="2"/>
      <c r="M55" s="2"/>
    </row>
    <row r="56" spans="1:13" x14ac:dyDescent="0.25">
      <c r="A56"/>
      <c r="B56"/>
      <c r="C56" s="6" t="s">
        <v>55</v>
      </c>
      <c r="D56" s="7"/>
      <c r="E56" s="7">
        <f>_xlfn.XLOOKUP(LEFT($C56,3),'Budget Summary'!$B:$B,'Budget Summary'!F:F,0,0)</f>
        <v>0</v>
      </c>
      <c r="F56" s="2"/>
      <c r="G56" s="2"/>
      <c r="H56" s="2"/>
      <c r="I56" s="2"/>
      <c r="J56" s="2"/>
      <c r="K56" s="2"/>
      <c r="L56" s="2"/>
      <c r="M56" s="2"/>
    </row>
    <row r="57" spans="1:13" x14ac:dyDescent="0.25">
      <c r="A57"/>
      <c r="B57"/>
      <c r="C57" s="6" t="s">
        <v>56</v>
      </c>
      <c r="D57" s="7"/>
      <c r="E57" s="7">
        <f>_xlfn.XLOOKUP(LEFT($C57,3),'Budget Summary'!$B:$B,'Budget Summary'!F:F,0,0)</f>
        <v>0</v>
      </c>
    </row>
    <row r="58" spans="1:13" x14ac:dyDescent="0.25">
      <c r="A58"/>
      <c r="B58" s="323" t="s">
        <v>57</v>
      </c>
      <c r="D58" s="324"/>
      <c r="E58" s="324">
        <f t="shared" ref="E58" si="15">SUM(E53:E57)</f>
        <v>0</v>
      </c>
    </row>
    <row r="59" spans="1:13" x14ac:dyDescent="0.25">
      <c r="A59" s="322"/>
      <c r="B59" s="322" t="s">
        <v>58</v>
      </c>
      <c r="C59" s="322"/>
      <c r="D59" s="322"/>
      <c r="E59" s="322"/>
    </row>
    <row r="60" spans="1:13" x14ac:dyDescent="0.25">
      <c r="A60"/>
      <c r="B60"/>
      <c r="C60" s="6" t="s">
        <v>59</v>
      </c>
      <c r="D60" s="7"/>
      <c r="E60" s="7">
        <f>_xlfn.XLOOKUP(LEFT($C60,3),'Budget Summary'!$B:$B,'Budget Summary'!F:F,0,0)</f>
        <v>0</v>
      </c>
    </row>
    <row r="61" spans="1:13" x14ac:dyDescent="0.25">
      <c r="A61"/>
      <c r="B61"/>
      <c r="C61" s="6" t="s">
        <v>60</v>
      </c>
      <c r="D61" s="7"/>
      <c r="E61" s="7">
        <f>_xlfn.XLOOKUP(LEFT($C61,3),'Budget Summary'!$B:$B,'Budget Summary'!F:F,0,0)</f>
        <v>0</v>
      </c>
    </row>
    <row r="62" spans="1:13" x14ac:dyDescent="0.25">
      <c r="A62"/>
      <c r="B62"/>
      <c r="C62" s="6" t="s">
        <v>61</v>
      </c>
      <c r="D62" s="7"/>
      <c r="E62" s="7">
        <f>_xlfn.XLOOKUP(LEFT($C62,3),'Budget Summary'!$B:$B,'Budget Summary'!F:F,0,0)</f>
        <v>0</v>
      </c>
    </row>
    <row r="63" spans="1:13" x14ac:dyDescent="0.25">
      <c r="A63"/>
      <c r="B63" s="323" t="s">
        <v>62</v>
      </c>
      <c r="D63" s="324"/>
      <c r="E63" s="324">
        <f t="shared" ref="E63" si="16">SUM(E60:E62)</f>
        <v>0</v>
      </c>
    </row>
    <row r="64" spans="1:13" x14ac:dyDescent="0.25">
      <c r="A64" s="322"/>
      <c r="B64" s="322" t="s">
        <v>63</v>
      </c>
      <c r="C64" s="322"/>
      <c r="D64" s="322"/>
      <c r="E64" s="322"/>
    </row>
    <row r="65" spans="1:5" x14ac:dyDescent="0.25">
      <c r="A65"/>
      <c r="B65"/>
      <c r="C65" s="6" t="s">
        <v>64</v>
      </c>
      <c r="D65" s="7"/>
      <c r="E65" s="7">
        <f>_xlfn.XLOOKUP(LEFT($C65,3),'Budget Summary'!$B:$B,'Budget Summary'!F:F,0,0)</f>
        <v>0</v>
      </c>
    </row>
    <row r="66" spans="1:5" x14ac:dyDescent="0.25">
      <c r="A66"/>
      <c r="B66" s="323" t="s">
        <v>65</v>
      </c>
      <c r="D66" s="324"/>
      <c r="E66" s="324">
        <f t="shared" ref="E66" si="17">SUM(E65:E65)</f>
        <v>0</v>
      </c>
    </row>
    <row r="67" spans="1:5" x14ac:dyDescent="0.25">
      <c r="A67" s="322"/>
      <c r="B67" s="322" t="s">
        <v>66</v>
      </c>
      <c r="C67" s="322"/>
      <c r="D67" s="322"/>
      <c r="E67" s="322"/>
    </row>
    <row r="68" spans="1:5" x14ac:dyDescent="0.25">
      <c r="A68"/>
      <c r="B68"/>
      <c r="C68" s="6" t="s">
        <v>67</v>
      </c>
      <c r="D68" s="7"/>
      <c r="E68" s="7">
        <f>_xlfn.XLOOKUP(LEFT($C68,3),'Budget Summary'!$B:$B,'Budget Summary'!F:F,0,0)</f>
        <v>0</v>
      </c>
    </row>
    <row r="69" spans="1:5" x14ac:dyDescent="0.25">
      <c r="A69"/>
      <c r="B69"/>
      <c r="C69" s="6" t="s">
        <v>68</v>
      </c>
      <c r="D69" s="7"/>
      <c r="E69" s="7">
        <f>_xlfn.XLOOKUP(LEFT($C69,3),'Budget Summary'!$B:$B,'Budget Summary'!F:F,0,0)</f>
        <v>0</v>
      </c>
    </row>
    <row r="70" spans="1:5" x14ac:dyDescent="0.25">
      <c r="A70"/>
      <c r="B70"/>
      <c r="C70" s="6" t="s">
        <v>69</v>
      </c>
      <c r="D70" s="7"/>
      <c r="E70" s="7">
        <f>_xlfn.XLOOKUP(LEFT($C70,3),'Budget Summary'!$B:$B,'Budget Summary'!F:F,0,0)</f>
        <v>0</v>
      </c>
    </row>
    <row r="71" spans="1:5" x14ac:dyDescent="0.25">
      <c r="A71"/>
      <c r="B71"/>
      <c r="C71" s="6" t="s">
        <v>70</v>
      </c>
      <c r="D71" s="7"/>
      <c r="E71" s="7">
        <f>_xlfn.XLOOKUP(LEFT($C71,3),'Budget Summary'!$B:$B,'Budget Summary'!F:F,0,0)</f>
        <v>0</v>
      </c>
    </row>
    <row r="72" spans="1:5" x14ac:dyDescent="0.25">
      <c r="A72"/>
      <c r="B72"/>
      <c r="C72" s="6" t="s">
        <v>71</v>
      </c>
      <c r="D72" s="7"/>
      <c r="E72" s="7">
        <f>_xlfn.XLOOKUP(LEFT($C72,3),'Budget Summary'!$B:$B,'Budget Summary'!F:F,0,0)</f>
        <v>0</v>
      </c>
    </row>
    <row r="73" spans="1:5" x14ac:dyDescent="0.25">
      <c r="A73"/>
      <c r="B73" s="323" t="s">
        <v>72</v>
      </c>
      <c r="D73" s="324"/>
      <c r="E73" s="324">
        <f t="shared" ref="E73" si="18">SUM(E68:E72)</f>
        <v>0</v>
      </c>
    </row>
    <row r="74" spans="1:5" x14ac:dyDescent="0.25">
      <c r="A74" s="323" t="s">
        <v>73</v>
      </c>
      <c r="B74"/>
      <c r="D74" s="324"/>
      <c r="E74" s="324">
        <f t="shared" ref="E74" si="19">SUM(E73,E66,E63,E58,E51,E49,E45,E42,E39,E36,E33)</f>
        <v>0</v>
      </c>
    </row>
    <row r="76" spans="1:5" x14ac:dyDescent="0.25">
      <c r="A76"/>
      <c r="B76"/>
      <c r="C76" s="8" t="s">
        <v>74</v>
      </c>
      <c r="D76" s="9"/>
      <c r="E76" s="9">
        <f t="shared" ref="E76" si="20">(E28 - E74)</f>
        <v>0</v>
      </c>
    </row>
  </sheetData>
  <pageMargins left="0.39370078740157483" right="0.39370078740157483" top="0.39370078740157483" bottom="0.39370078740157483" header="0.19685039370078741" footer="0.19685039370078741"/>
  <pageSetup paperSize="9" scale="50" orientation="landscape" verticalDpi="0" r:id="rId1"/>
  <headerFooter>
    <oddFooter>&amp;Z&amp;F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7096A-D4F2-4A35-AB4F-F9EFBD1A8605}">
  <dimension ref="A1:V56"/>
  <sheetViews>
    <sheetView zoomScale="85" zoomScaleNormal="85" workbookViewId="0"/>
  </sheetViews>
  <sheetFormatPr defaultRowHeight="15" x14ac:dyDescent="0.25"/>
  <cols>
    <col min="1" max="5" width="2.140625" customWidth="1"/>
  </cols>
  <sheetData>
    <row r="1" spans="1:5" ht="21" x14ac:dyDescent="0.35">
      <c r="A1" s="92" t="s">
        <v>75</v>
      </c>
    </row>
    <row r="2" spans="1:5" x14ac:dyDescent="0.25">
      <c r="B2" s="241" t="s">
        <v>76</v>
      </c>
    </row>
    <row r="3" spans="1:5" x14ac:dyDescent="0.25">
      <c r="B3" t="s">
        <v>77</v>
      </c>
    </row>
    <row r="4" spans="1:5" x14ac:dyDescent="0.25">
      <c r="B4" t="s">
        <v>78</v>
      </c>
    </row>
    <row r="5" spans="1:5" x14ac:dyDescent="0.25">
      <c r="C5" t="s">
        <v>79</v>
      </c>
    </row>
    <row r="6" spans="1:5" x14ac:dyDescent="0.25">
      <c r="B6" t="s">
        <v>80</v>
      </c>
    </row>
    <row r="7" spans="1:5" x14ac:dyDescent="0.25">
      <c r="C7" t="s">
        <v>81</v>
      </c>
    </row>
    <row r="8" spans="1:5" x14ac:dyDescent="0.25">
      <c r="D8" t="s">
        <v>82</v>
      </c>
    </row>
    <row r="9" spans="1:5" x14ac:dyDescent="0.25">
      <c r="B9" t="s">
        <v>83</v>
      </c>
    </row>
    <row r="10" spans="1:5" ht="21" x14ac:dyDescent="0.35">
      <c r="A10" s="92" t="s">
        <v>84</v>
      </c>
    </row>
    <row r="11" spans="1:5" x14ac:dyDescent="0.25">
      <c r="B11" t="s">
        <v>85</v>
      </c>
    </row>
    <row r="12" spans="1:5" x14ac:dyDescent="0.25">
      <c r="C12" t="s">
        <v>86</v>
      </c>
    </row>
    <row r="13" spans="1:5" x14ac:dyDescent="0.25">
      <c r="D13" t="s">
        <v>87</v>
      </c>
    </row>
    <row r="14" spans="1:5" x14ac:dyDescent="0.25">
      <c r="E14" t="s">
        <v>88</v>
      </c>
    </row>
    <row r="15" spans="1:5" x14ac:dyDescent="0.25">
      <c r="B15" t="s">
        <v>89</v>
      </c>
    </row>
    <row r="16" spans="1:5" x14ac:dyDescent="0.25">
      <c r="C16" t="s">
        <v>90</v>
      </c>
    </row>
    <row r="17" spans="2:22" x14ac:dyDescent="0.25">
      <c r="D17" t="s">
        <v>91</v>
      </c>
    </row>
    <row r="18" spans="2:22" x14ac:dyDescent="0.25">
      <c r="C18" t="s">
        <v>92</v>
      </c>
      <c r="V18" t="s">
        <v>93</v>
      </c>
    </row>
    <row r="19" spans="2:22" x14ac:dyDescent="0.25">
      <c r="D19" t="s">
        <v>94</v>
      </c>
    </row>
    <row r="20" spans="2:22" x14ac:dyDescent="0.25">
      <c r="D20" s="274" t="s">
        <v>95</v>
      </c>
    </row>
    <row r="21" spans="2:22" x14ac:dyDescent="0.25">
      <c r="E21" s="275" t="s">
        <v>96</v>
      </c>
    </row>
    <row r="22" spans="2:22" x14ac:dyDescent="0.25">
      <c r="E22" s="275" t="s">
        <v>97</v>
      </c>
    </row>
    <row r="23" spans="2:22" x14ac:dyDescent="0.25">
      <c r="E23" s="275" t="s">
        <v>98</v>
      </c>
    </row>
    <row r="24" spans="2:22" x14ac:dyDescent="0.25">
      <c r="E24" s="275" t="s">
        <v>99</v>
      </c>
    </row>
    <row r="25" spans="2:22" x14ac:dyDescent="0.25">
      <c r="B25" t="s">
        <v>100</v>
      </c>
    </row>
    <row r="26" spans="2:22" x14ac:dyDescent="0.25">
      <c r="C26" t="s">
        <v>101</v>
      </c>
    </row>
    <row r="27" spans="2:22" x14ac:dyDescent="0.25">
      <c r="D27" t="s">
        <v>102</v>
      </c>
    </row>
    <row r="28" spans="2:22" x14ac:dyDescent="0.25">
      <c r="D28" t="s">
        <v>103</v>
      </c>
    </row>
    <row r="29" spans="2:22" x14ac:dyDescent="0.25">
      <c r="B29" t="s">
        <v>104</v>
      </c>
    </row>
    <row r="30" spans="2:22" x14ac:dyDescent="0.25">
      <c r="C30" t="s">
        <v>105</v>
      </c>
    </row>
    <row r="31" spans="2:22" x14ac:dyDescent="0.25">
      <c r="B31" t="s">
        <v>106</v>
      </c>
    </row>
    <row r="32" spans="2:22" x14ac:dyDescent="0.25">
      <c r="C32" t="s">
        <v>107</v>
      </c>
    </row>
    <row r="33" spans="1:4" ht="21" x14ac:dyDescent="0.35">
      <c r="A33" s="92" t="s">
        <v>108</v>
      </c>
    </row>
    <row r="34" spans="1:4" x14ac:dyDescent="0.25">
      <c r="B34" t="s">
        <v>109</v>
      </c>
    </row>
    <row r="35" spans="1:4" x14ac:dyDescent="0.25">
      <c r="C35" t="s">
        <v>110</v>
      </c>
    </row>
    <row r="36" spans="1:4" x14ac:dyDescent="0.25">
      <c r="C36" t="s">
        <v>111</v>
      </c>
    </row>
    <row r="37" spans="1:4" x14ac:dyDescent="0.25">
      <c r="D37" t="s">
        <v>112</v>
      </c>
    </row>
    <row r="38" spans="1:4" x14ac:dyDescent="0.25">
      <c r="B38" t="s">
        <v>113</v>
      </c>
    </row>
    <row r="39" spans="1:4" x14ac:dyDescent="0.25">
      <c r="C39" t="s">
        <v>114</v>
      </c>
    </row>
    <row r="40" spans="1:4" x14ac:dyDescent="0.25">
      <c r="C40" t="s">
        <v>115</v>
      </c>
    </row>
    <row r="41" spans="1:4" x14ac:dyDescent="0.25">
      <c r="B41" t="s">
        <v>116</v>
      </c>
    </row>
    <row r="42" spans="1:4" x14ac:dyDescent="0.25">
      <c r="C42" t="s">
        <v>117</v>
      </c>
    </row>
    <row r="43" spans="1:4" x14ac:dyDescent="0.25">
      <c r="B43" t="s">
        <v>118</v>
      </c>
    </row>
    <row r="44" spans="1:4" ht="21" x14ac:dyDescent="0.35">
      <c r="A44" s="92" t="s">
        <v>119</v>
      </c>
    </row>
    <row r="45" spans="1:4" x14ac:dyDescent="0.25">
      <c r="B45" t="s">
        <v>120</v>
      </c>
    </row>
    <row r="46" spans="1:4" x14ac:dyDescent="0.25">
      <c r="B46" t="s">
        <v>121</v>
      </c>
    </row>
    <row r="47" spans="1:4" x14ac:dyDescent="0.25">
      <c r="C47" t="s">
        <v>122</v>
      </c>
    </row>
    <row r="48" spans="1:4" x14ac:dyDescent="0.25">
      <c r="C48" s="241" t="s">
        <v>123</v>
      </c>
    </row>
    <row r="49" spans="1:4" x14ac:dyDescent="0.25">
      <c r="D49" s="241" t="s">
        <v>124</v>
      </c>
    </row>
    <row r="50" spans="1:4" x14ac:dyDescent="0.25">
      <c r="B50" t="s">
        <v>125</v>
      </c>
    </row>
    <row r="51" spans="1:4" ht="21" x14ac:dyDescent="0.35">
      <c r="A51" s="92" t="s">
        <v>126</v>
      </c>
    </row>
    <row r="52" spans="1:4" x14ac:dyDescent="0.25">
      <c r="B52" t="s">
        <v>127</v>
      </c>
    </row>
    <row r="54" spans="1:4" x14ac:dyDescent="0.25">
      <c r="A54" t="s">
        <v>128</v>
      </c>
    </row>
    <row r="55" spans="1:4" x14ac:dyDescent="0.25">
      <c r="A55" t="s">
        <v>129</v>
      </c>
    </row>
    <row r="56" spans="1:4" x14ac:dyDescent="0.25">
      <c r="B56" t="s">
        <v>130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7A293-7F35-4691-9A5E-7A696121E865}">
  <sheetPr>
    <tabColor rgb="FFFF0000"/>
  </sheetPr>
  <dimension ref="A1:AB141"/>
  <sheetViews>
    <sheetView zoomScale="85" zoomScaleNormal="85" workbookViewId="0">
      <pane xSplit="1" ySplit="2" topLeftCell="B25" activePane="bottomRight" state="frozen"/>
      <selection pane="topRight" activeCell="B1" sqref="B1"/>
      <selection pane="bottomLeft" activeCell="A3" sqref="A3"/>
      <selection pane="bottomRight" activeCell="B3" sqref="B3"/>
    </sheetView>
  </sheetViews>
  <sheetFormatPr defaultColWidth="9.140625" defaultRowHeight="15.75" x14ac:dyDescent="0.25"/>
  <cols>
    <col min="1" max="1" width="42.42578125" style="97" customWidth="1"/>
    <col min="2" max="2" width="50.42578125" style="97" bestFit="1" customWidth="1"/>
    <col min="3" max="3" width="18.28515625" style="97" customWidth="1"/>
    <col min="4" max="6" width="18.28515625" style="97" hidden="1" customWidth="1"/>
    <col min="7" max="18" width="12.85546875" style="97" customWidth="1"/>
    <col min="19" max="19" width="32.28515625" style="209" bestFit="1" customWidth="1"/>
    <col min="20" max="20" width="26.42578125" style="104" customWidth="1"/>
    <col min="21" max="21" width="12.140625" style="96" bestFit="1" customWidth="1"/>
    <col min="22" max="22" width="9.140625" style="97"/>
    <col min="25" max="16384" width="9.140625" style="97"/>
  </cols>
  <sheetData>
    <row r="1" spans="1:20" ht="30" x14ac:dyDescent="0.25">
      <c r="A1" s="93" t="str">
        <f>'CS Summary'!A1</f>
        <v>CSTN - Annual Plan</v>
      </c>
      <c r="B1" s="94"/>
      <c r="C1" s="236"/>
      <c r="D1" s="238">
        <f>EOMONTH(E1,-1)</f>
        <v>46053</v>
      </c>
      <c r="E1" s="238">
        <f>EOMONTH(F1,-1)</f>
        <v>46081</v>
      </c>
      <c r="F1" s="238">
        <f>EOMONTH(G1,-1)</f>
        <v>46112</v>
      </c>
      <c r="G1" s="269" cm="1">
        <f t="array" ref="G1:R1">TRANSPOSE('CS Summary'!$A$31:$A$42)</f>
        <v>46142</v>
      </c>
      <c r="H1" s="269">
        <v>46173</v>
      </c>
      <c r="I1" s="269">
        <v>46203</v>
      </c>
      <c r="J1" s="269">
        <v>46234</v>
      </c>
      <c r="K1" s="269">
        <v>46265</v>
      </c>
      <c r="L1" s="269">
        <v>46295</v>
      </c>
      <c r="M1" s="269">
        <v>46326</v>
      </c>
      <c r="N1" s="269">
        <v>46356</v>
      </c>
      <c r="O1" s="269">
        <v>46387</v>
      </c>
      <c r="P1" s="269">
        <v>46418</v>
      </c>
      <c r="Q1" s="269">
        <v>46446</v>
      </c>
      <c r="R1" s="269">
        <v>46477</v>
      </c>
      <c r="S1" s="270" t="s">
        <v>131</v>
      </c>
      <c r="T1" s="95"/>
    </row>
    <row r="2" spans="1:20" ht="31.5" x14ac:dyDescent="0.25">
      <c r="A2" s="98"/>
      <c r="B2" s="98"/>
      <c r="C2" s="312" t="s">
        <v>132</v>
      </c>
      <c r="D2" s="237"/>
      <c r="E2" s="237"/>
      <c r="F2" s="237"/>
      <c r="G2" s="268" t="str" cm="1">
        <f t="array" ref="G2:R2">TRANSPOSE('CS Summary'!$B$31:$B$42)</f>
        <v>Online</v>
      </c>
      <c r="H2" s="268" t="str">
        <v>F2F</v>
      </c>
      <c r="I2" s="268" t="str">
        <v>Online</v>
      </c>
      <c r="J2" s="268" t="str">
        <v>Online</v>
      </c>
      <c r="K2" s="268" t="str">
        <v>Online</v>
      </c>
      <c r="L2" s="268" t="str">
        <v>Online</v>
      </c>
      <c r="M2" s="268" t="str">
        <v>F2F</v>
      </c>
      <c r="N2" s="268" t="str">
        <v>Online</v>
      </c>
      <c r="O2" s="268" t="str">
        <v>Online</v>
      </c>
      <c r="P2" s="268" t="str">
        <v>Online</v>
      </c>
      <c r="Q2" s="268" t="str">
        <v>Online</v>
      </c>
      <c r="R2" s="268" t="str">
        <v>Online</v>
      </c>
      <c r="S2" s="239" t="s">
        <v>131</v>
      </c>
      <c r="T2" s="101"/>
    </row>
    <row r="3" spans="1:20" ht="30" x14ac:dyDescent="0.25">
      <c r="A3" s="98"/>
      <c r="B3" s="98" t="s">
        <v>133</v>
      </c>
      <c r="C3" s="99"/>
      <c r="D3" s="99"/>
      <c r="E3" s="99"/>
      <c r="F3" s="99"/>
      <c r="G3" s="240" cm="1">
        <f t="array" ref="G3:R3">TRANSPOSE('CS Summary'!$C$31:$C$42)</f>
        <v>6</v>
      </c>
      <c r="H3" s="240">
        <v>6</v>
      </c>
      <c r="I3" s="240">
        <v>6</v>
      </c>
      <c r="J3" s="240">
        <v>6</v>
      </c>
      <c r="K3" s="240">
        <v>6</v>
      </c>
      <c r="L3" s="240">
        <v>6</v>
      </c>
      <c r="M3" s="240">
        <v>6</v>
      </c>
      <c r="N3" s="240">
        <v>6</v>
      </c>
      <c r="O3" s="240">
        <v>6</v>
      </c>
      <c r="P3" s="240">
        <v>6</v>
      </c>
      <c r="Q3" s="240">
        <v>6</v>
      </c>
      <c r="R3" s="240">
        <v>6</v>
      </c>
      <c r="S3" s="239" t="s">
        <v>131</v>
      </c>
      <c r="T3" s="101"/>
    </row>
    <row r="4" spans="1:20" ht="30" x14ac:dyDescent="0.25">
      <c r="A4" s="102"/>
      <c r="B4" s="98" t="s">
        <v>134</v>
      </c>
      <c r="C4" s="99" t="s">
        <v>135</v>
      </c>
      <c r="D4" s="99"/>
      <c r="E4" s="99"/>
      <c r="F4" s="99"/>
      <c r="G4" s="100"/>
      <c r="H4" s="100"/>
      <c r="I4" s="100"/>
      <c r="J4" s="100"/>
      <c r="K4" s="100"/>
      <c r="L4" s="100"/>
      <c r="M4" s="100"/>
      <c r="N4" s="100"/>
      <c r="O4" s="100"/>
      <c r="P4" s="100"/>
      <c r="Q4" s="100"/>
      <c r="R4" s="100"/>
      <c r="S4" s="103"/>
      <c r="T4" s="101"/>
    </row>
    <row r="5" spans="1:20" x14ac:dyDescent="0.25">
      <c r="A5" s="102"/>
      <c r="B5" s="97" t="s">
        <v>136</v>
      </c>
      <c r="C5" s="99" t="s">
        <v>11</v>
      </c>
      <c r="D5" s="99"/>
      <c r="E5" s="99"/>
      <c r="F5" s="99"/>
      <c r="G5" s="100"/>
      <c r="H5" s="100"/>
      <c r="I5" s="100">
        <f>500*24</f>
        <v>12000</v>
      </c>
      <c r="J5" s="100"/>
      <c r="K5" s="100"/>
      <c r="L5" s="100"/>
      <c r="M5" s="100"/>
      <c r="N5" s="100"/>
      <c r="O5" s="100"/>
      <c r="P5" s="100"/>
      <c r="Q5" s="100">
        <f>2000*10</f>
        <v>20000</v>
      </c>
      <c r="R5" s="100"/>
      <c r="S5" s="103"/>
      <c r="T5" s="101"/>
    </row>
    <row r="6" spans="1:20" x14ac:dyDescent="0.25">
      <c r="A6" s="106"/>
      <c r="C6" s="99" t="s">
        <v>13</v>
      </c>
      <c r="D6" s="99"/>
      <c r="E6" s="99"/>
      <c r="F6" s="99"/>
      <c r="G6" s="100"/>
      <c r="H6" s="100">
        <v>500</v>
      </c>
      <c r="I6" s="100"/>
      <c r="J6" s="100"/>
      <c r="K6" s="100"/>
      <c r="L6" s="100">
        <v>600</v>
      </c>
      <c r="M6" s="100"/>
      <c r="N6" s="100"/>
      <c r="O6" s="100"/>
      <c r="P6" s="100"/>
      <c r="Q6" s="100"/>
      <c r="R6" s="100"/>
      <c r="S6" s="103"/>
      <c r="T6" s="101"/>
    </row>
    <row r="7" spans="1:20" x14ac:dyDescent="0.25">
      <c r="A7" s="106"/>
      <c r="B7" s="98"/>
      <c r="C7" s="99"/>
      <c r="D7" s="99"/>
      <c r="E7" s="99"/>
      <c r="F7" s="99"/>
      <c r="G7" s="100"/>
      <c r="H7" s="100"/>
      <c r="I7" s="100"/>
      <c r="J7" s="100"/>
      <c r="K7" s="100"/>
      <c r="L7" s="100"/>
      <c r="M7" s="100"/>
      <c r="N7" s="100"/>
      <c r="O7" s="100"/>
      <c r="P7" s="100"/>
      <c r="Q7" s="100"/>
      <c r="R7" s="100"/>
      <c r="S7" s="103"/>
      <c r="T7" s="101"/>
    </row>
    <row r="8" spans="1:20" x14ac:dyDescent="0.25">
      <c r="A8" s="106"/>
      <c r="B8" s="98"/>
      <c r="C8" s="99"/>
      <c r="D8" s="99"/>
      <c r="E8" s="99"/>
      <c r="F8" s="99"/>
      <c r="G8" s="100"/>
      <c r="H8" s="100"/>
      <c r="I8" s="100"/>
      <c r="J8" s="100"/>
      <c r="K8" s="100"/>
      <c r="L8" s="100"/>
      <c r="M8" s="100"/>
      <c r="N8" s="100"/>
      <c r="O8" s="100"/>
      <c r="P8" s="100"/>
      <c r="Q8" s="100"/>
      <c r="R8" s="100"/>
      <c r="S8" s="103"/>
      <c r="T8" s="101"/>
    </row>
    <row r="9" spans="1:20" x14ac:dyDescent="0.25">
      <c r="A9" s="106"/>
      <c r="B9" s="98"/>
      <c r="C9" s="99"/>
      <c r="D9" s="99"/>
      <c r="E9" s="99"/>
      <c r="F9" s="99"/>
      <c r="G9" s="100"/>
      <c r="H9" s="100"/>
      <c r="I9" s="100"/>
      <c r="J9" s="100"/>
      <c r="K9" s="100"/>
      <c r="L9" s="100"/>
      <c r="M9" s="100"/>
      <c r="N9" s="100"/>
      <c r="O9" s="100"/>
      <c r="P9" s="100"/>
      <c r="Q9" s="100"/>
      <c r="R9" s="100"/>
      <c r="S9" s="103"/>
      <c r="T9" s="101"/>
    </row>
    <row r="10" spans="1:20" x14ac:dyDescent="0.25">
      <c r="A10" s="106"/>
      <c r="B10" s="98"/>
      <c r="C10" s="99"/>
      <c r="D10" s="99"/>
      <c r="E10" s="99"/>
      <c r="F10" s="99"/>
      <c r="G10" s="100"/>
      <c r="H10" s="100"/>
      <c r="I10" s="100"/>
      <c r="J10" s="100"/>
      <c r="K10" s="100"/>
      <c r="L10" s="100"/>
      <c r="M10" s="100"/>
      <c r="N10" s="100"/>
      <c r="O10" s="100"/>
      <c r="P10" s="100"/>
      <c r="Q10" s="100"/>
      <c r="R10" s="100"/>
      <c r="S10" s="103"/>
      <c r="T10" s="101"/>
    </row>
    <row r="11" spans="1:20" x14ac:dyDescent="0.25">
      <c r="A11" s="106"/>
      <c r="B11" s="98" t="s">
        <v>137</v>
      </c>
      <c r="C11" s="99" t="s">
        <v>5</v>
      </c>
      <c r="D11" s="99"/>
      <c r="E11" s="99"/>
      <c r="F11" s="99"/>
      <c r="G11" s="100"/>
      <c r="H11" s="100"/>
      <c r="I11" s="100">
        <v>600</v>
      </c>
      <c r="J11" s="100"/>
      <c r="K11" s="100"/>
      <c r="L11" s="100">
        <v>600</v>
      </c>
      <c r="M11" s="100"/>
      <c r="N11" s="100"/>
      <c r="O11" s="100">
        <v>600</v>
      </c>
      <c r="P11" s="100"/>
      <c r="Q11" s="100"/>
      <c r="R11" s="100">
        <v>600</v>
      </c>
      <c r="S11" s="103"/>
      <c r="T11" s="101"/>
    </row>
    <row r="12" spans="1:20" x14ac:dyDescent="0.25">
      <c r="A12" s="106"/>
      <c r="B12" s="98"/>
      <c r="C12" s="99"/>
      <c r="D12" s="99"/>
      <c r="E12" s="99"/>
      <c r="F12" s="99"/>
      <c r="G12" s="100"/>
      <c r="H12" s="100"/>
      <c r="I12" s="100"/>
      <c r="J12" s="100"/>
      <c r="K12" s="100"/>
      <c r="L12" s="100"/>
      <c r="M12" s="100"/>
      <c r="N12" s="100"/>
      <c r="O12" s="100"/>
      <c r="P12" s="100"/>
      <c r="Q12" s="100"/>
      <c r="R12" s="100"/>
      <c r="S12" s="103"/>
      <c r="T12" s="101"/>
    </row>
    <row r="13" spans="1:20" x14ac:dyDescent="0.25">
      <c r="A13" s="106"/>
      <c r="B13" s="98"/>
      <c r="C13" s="99"/>
      <c r="D13" s="99"/>
      <c r="E13" s="99"/>
      <c r="F13" s="99"/>
      <c r="G13" s="100"/>
      <c r="H13" s="100"/>
      <c r="I13" s="100"/>
      <c r="J13" s="100"/>
      <c r="K13" s="100"/>
      <c r="L13" s="100"/>
      <c r="M13" s="100"/>
      <c r="N13" s="100"/>
      <c r="O13" s="100"/>
      <c r="P13" s="100"/>
      <c r="Q13" s="100"/>
      <c r="R13" s="100"/>
      <c r="S13" s="103"/>
      <c r="T13" s="101"/>
    </row>
    <row r="14" spans="1:20" x14ac:dyDescent="0.25">
      <c r="A14" s="106"/>
      <c r="B14" s="98"/>
      <c r="C14" s="99" t="s">
        <v>138</v>
      </c>
      <c r="D14" s="99"/>
      <c r="E14" s="99"/>
      <c r="F14" s="99"/>
      <c r="G14" s="100"/>
      <c r="H14" s="100"/>
      <c r="I14" s="100"/>
      <c r="J14" s="100"/>
      <c r="K14" s="100"/>
      <c r="L14" s="100"/>
      <c r="M14" s="100"/>
      <c r="N14" s="100"/>
      <c r="O14" s="100"/>
      <c r="P14" s="100"/>
      <c r="Q14" s="100"/>
      <c r="R14" s="100"/>
      <c r="S14" s="103"/>
      <c r="T14" s="101"/>
    </row>
    <row r="15" spans="1:20" x14ac:dyDescent="0.25">
      <c r="A15" s="106"/>
      <c r="B15" s="98" t="s">
        <v>139</v>
      </c>
      <c r="C15" s="99" t="s">
        <v>68</v>
      </c>
      <c r="D15" s="99"/>
      <c r="E15" s="99"/>
      <c r="F15" s="99"/>
      <c r="G15" s="100"/>
      <c r="H15" s="100"/>
      <c r="I15" s="100">
        <f>500*3</f>
        <v>1500</v>
      </c>
      <c r="J15" s="100"/>
      <c r="K15" s="100"/>
      <c r="L15" s="100"/>
      <c r="M15" s="100"/>
      <c r="N15" s="100"/>
      <c r="O15" s="100"/>
      <c r="P15" s="100"/>
      <c r="Q15" s="100">
        <f>500*3</f>
        <v>1500</v>
      </c>
      <c r="R15" s="100"/>
      <c r="S15" s="103"/>
      <c r="T15" s="101"/>
    </row>
    <row r="16" spans="1:20" x14ac:dyDescent="0.25">
      <c r="A16" s="106"/>
      <c r="B16" s="98" t="s">
        <v>140</v>
      </c>
      <c r="C16" s="99" t="s">
        <v>69</v>
      </c>
      <c r="D16" s="99"/>
      <c r="E16" s="99"/>
      <c r="F16" s="99"/>
      <c r="G16" s="100"/>
      <c r="H16" s="100"/>
      <c r="I16" s="100">
        <v>330</v>
      </c>
      <c r="J16" s="100"/>
      <c r="K16" s="100"/>
      <c r="L16" s="100"/>
      <c r="M16" s="100"/>
      <c r="N16" s="100"/>
      <c r="O16" s="100"/>
      <c r="P16" s="100"/>
      <c r="Q16" s="100">
        <v>330</v>
      </c>
      <c r="R16" s="100"/>
      <c r="S16" s="103"/>
      <c r="T16" s="101"/>
    </row>
    <row r="17" spans="1:21" x14ac:dyDescent="0.25">
      <c r="A17" s="106"/>
      <c r="B17" s="98" t="s">
        <v>141</v>
      </c>
      <c r="C17" s="99" t="s">
        <v>61</v>
      </c>
      <c r="D17" s="99"/>
      <c r="E17" s="99"/>
      <c r="F17" s="99"/>
      <c r="G17" s="100"/>
      <c r="H17" s="100"/>
      <c r="I17" s="100">
        <f>1000*4</f>
        <v>4000</v>
      </c>
      <c r="J17" s="100"/>
      <c r="K17" s="100"/>
      <c r="L17" s="100"/>
      <c r="M17" s="100"/>
      <c r="N17" s="100"/>
      <c r="O17" s="100"/>
      <c r="P17" s="100"/>
      <c r="Q17" s="100">
        <f>1000*4</f>
        <v>4000</v>
      </c>
      <c r="R17" s="100"/>
      <c r="S17" s="103"/>
      <c r="T17" s="101"/>
    </row>
    <row r="18" spans="1:21" x14ac:dyDescent="0.25">
      <c r="A18" s="106"/>
      <c r="B18" s="98"/>
      <c r="C18" s="99" t="s">
        <v>60</v>
      </c>
      <c r="D18" s="99"/>
      <c r="E18" s="99"/>
      <c r="F18" s="99"/>
      <c r="G18" s="100"/>
      <c r="H18" s="100">
        <v>400</v>
      </c>
      <c r="I18" s="100"/>
      <c r="J18" s="100"/>
      <c r="K18" s="100">
        <v>1000</v>
      </c>
      <c r="L18" s="100">
        <v>400</v>
      </c>
      <c r="M18" s="100"/>
      <c r="N18" s="100"/>
      <c r="O18" s="100"/>
      <c r="P18" s="100"/>
      <c r="Q18" s="100"/>
      <c r="R18" s="100"/>
      <c r="S18" s="103"/>
      <c r="T18" s="101"/>
    </row>
    <row r="19" spans="1:21" x14ac:dyDescent="0.25">
      <c r="A19" s="106"/>
      <c r="B19" s="98"/>
      <c r="C19" s="99"/>
      <c r="D19" s="99"/>
      <c r="E19" s="99"/>
      <c r="F19" s="99"/>
      <c r="G19" s="100"/>
      <c r="H19" s="100"/>
      <c r="I19" s="100"/>
      <c r="J19" s="100"/>
      <c r="K19" s="100"/>
      <c r="L19" s="100"/>
      <c r="M19" s="100"/>
      <c r="N19" s="100"/>
      <c r="O19" s="100"/>
      <c r="P19" s="100"/>
      <c r="Q19" s="100"/>
      <c r="R19" s="100"/>
      <c r="S19" s="103"/>
      <c r="T19" s="101"/>
    </row>
    <row r="20" spans="1:21" x14ac:dyDescent="0.25">
      <c r="A20" s="106"/>
      <c r="B20" s="98" t="s">
        <v>142</v>
      </c>
      <c r="C20" s="99" t="s">
        <v>47</v>
      </c>
      <c r="D20" s="99"/>
      <c r="E20" s="99"/>
      <c r="F20" s="99"/>
      <c r="G20" s="100"/>
      <c r="H20" s="100"/>
      <c r="I20" s="100"/>
      <c r="J20" s="100"/>
      <c r="K20" s="100"/>
      <c r="L20" s="100"/>
      <c r="M20" s="100"/>
      <c r="N20" s="100">
        <v>3000</v>
      </c>
      <c r="O20" s="100"/>
      <c r="P20" s="100"/>
      <c r="Q20" s="100"/>
      <c r="R20" s="100"/>
      <c r="S20" s="103"/>
      <c r="T20" s="101"/>
    </row>
    <row r="21" spans="1:21" x14ac:dyDescent="0.25">
      <c r="A21" s="106"/>
      <c r="B21" s="98"/>
      <c r="C21" s="99"/>
      <c r="D21" s="99"/>
      <c r="E21" s="99"/>
      <c r="F21" s="99"/>
      <c r="G21" s="100"/>
      <c r="H21" s="100"/>
      <c r="I21" s="100"/>
      <c r="J21" s="100"/>
      <c r="K21" s="100"/>
      <c r="L21" s="100"/>
      <c r="M21" s="100"/>
      <c r="N21" s="100"/>
      <c r="O21" s="100"/>
      <c r="P21" s="100"/>
      <c r="Q21" s="100"/>
      <c r="R21" s="100"/>
      <c r="S21" s="103"/>
      <c r="T21" s="101"/>
    </row>
    <row r="22" spans="1:21" x14ac:dyDescent="0.25">
      <c r="A22" s="106"/>
      <c r="B22" s="98"/>
      <c r="C22" s="99"/>
      <c r="D22" s="99"/>
      <c r="E22" s="99"/>
      <c r="F22" s="99"/>
      <c r="G22" s="100"/>
      <c r="H22" s="100"/>
      <c r="I22" s="100"/>
      <c r="J22" s="100"/>
      <c r="K22" s="100"/>
      <c r="L22" s="100"/>
      <c r="M22" s="100"/>
      <c r="N22" s="100"/>
      <c r="O22" s="100"/>
      <c r="P22" s="100"/>
      <c r="Q22" s="100"/>
      <c r="R22" s="100"/>
      <c r="S22" s="103"/>
      <c r="T22" s="101"/>
    </row>
    <row r="23" spans="1:21" x14ac:dyDescent="0.25">
      <c r="A23" s="106"/>
      <c r="B23" s="98"/>
      <c r="C23" s="99"/>
      <c r="D23" s="99"/>
      <c r="E23" s="99"/>
      <c r="F23" s="99"/>
      <c r="G23" s="100"/>
      <c r="H23" s="100"/>
      <c r="I23" s="100"/>
      <c r="J23" s="100"/>
      <c r="K23" s="100"/>
      <c r="L23" s="100"/>
      <c r="M23" s="100"/>
      <c r="N23" s="100"/>
      <c r="O23" s="100"/>
      <c r="P23" s="100"/>
      <c r="Q23" s="100"/>
      <c r="R23" s="100"/>
      <c r="S23" s="103"/>
      <c r="T23" s="101"/>
    </row>
    <row r="24" spans="1:21" ht="16.5" thickBot="1" x14ac:dyDescent="0.3">
      <c r="A24" s="106"/>
      <c r="B24" s="98"/>
      <c r="C24" s="99"/>
      <c r="D24" s="99"/>
      <c r="E24" s="99"/>
      <c r="F24" s="99"/>
      <c r="G24" s="108"/>
      <c r="H24" s="108"/>
      <c r="I24" s="108"/>
      <c r="J24" s="108"/>
      <c r="K24" s="108"/>
      <c r="L24" s="108"/>
      <c r="M24" s="108"/>
      <c r="N24" s="108"/>
      <c r="O24" s="108"/>
      <c r="P24" s="108"/>
      <c r="Q24" s="108"/>
      <c r="R24" s="108"/>
      <c r="S24" s="103"/>
      <c r="T24" s="101"/>
    </row>
    <row r="25" spans="1:21" ht="31.5" customHeight="1" x14ac:dyDescent="0.25">
      <c r="A25" s="109" t="s">
        <v>143</v>
      </c>
      <c r="B25" s="285" t="s">
        <v>144</v>
      </c>
      <c r="C25" s="285" t="s">
        <v>132</v>
      </c>
      <c r="D25" s="110"/>
      <c r="E25" s="110"/>
      <c r="F25" s="110"/>
      <c r="G25" s="111" t="s">
        <v>145</v>
      </c>
      <c r="H25" s="112"/>
      <c r="I25" s="112"/>
      <c r="J25" s="112"/>
      <c r="K25" s="112"/>
      <c r="L25" s="112"/>
      <c r="M25" s="112"/>
      <c r="N25" s="112"/>
      <c r="O25" s="112"/>
      <c r="P25" s="112"/>
      <c r="Q25" s="112"/>
      <c r="R25" s="113"/>
      <c r="S25" s="114" t="s">
        <v>146</v>
      </c>
      <c r="T25" s="115" t="s">
        <v>147</v>
      </c>
    </row>
    <row r="26" spans="1:21" x14ac:dyDescent="0.25">
      <c r="A26" s="116" t="s">
        <v>148</v>
      </c>
      <c r="B26" s="117"/>
      <c r="C26" s="118"/>
      <c r="D26" s="118"/>
      <c r="E26" s="118"/>
      <c r="F26" s="118"/>
      <c r="G26" s="119"/>
      <c r="H26" s="120"/>
      <c r="I26" s="121"/>
      <c r="J26" s="121"/>
      <c r="K26" s="121"/>
      <c r="L26" s="121"/>
      <c r="M26" s="121"/>
      <c r="N26" s="121"/>
      <c r="O26" s="121"/>
      <c r="P26" s="121"/>
      <c r="Q26" s="121"/>
      <c r="R26" s="121"/>
      <c r="S26" s="251"/>
      <c r="T26" s="101"/>
    </row>
    <row r="27" spans="1:21" ht="78.75" x14ac:dyDescent="0.25">
      <c r="A27" s="286" t="s">
        <v>149</v>
      </c>
      <c r="B27" s="287" t="s">
        <v>150</v>
      </c>
      <c r="C27" s="122"/>
      <c r="D27" s="122"/>
      <c r="E27" s="122"/>
      <c r="F27" s="122"/>
      <c r="G27" s="123"/>
      <c r="H27" s="123"/>
      <c r="I27" s="123"/>
      <c r="J27" s="123"/>
      <c r="K27" s="123"/>
      <c r="L27" s="123"/>
      <c r="M27" s="123"/>
      <c r="N27" s="123"/>
      <c r="O27" s="123"/>
      <c r="P27" s="123"/>
      <c r="Q27" s="123"/>
      <c r="R27" s="123"/>
      <c r="S27" s="252"/>
      <c r="T27" s="101"/>
    </row>
    <row r="28" spans="1:21" ht="15.75" customHeight="1" x14ac:dyDescent="0.25">
      <c r="A28" s="288"/>
      <c r="B28" s="289" t="s">
        <v>151</v>
      </c>
      <c r="C28" s="124"/>
      <c r="D28" s="124"/>
      <c r="E28" s="124"/>
      <c r="F28" s="124"/>
      <c r="G28" s="123"/>
      <c r="H28" s="123"/>
      <c r="I28" s="123"/>
      <c r="J28" s="123"/>
      <c r="K28" s="123"/>
      <c r="L28" s="123"/>
      <c r="M28" s="123"/>
      <c r="N28" s="123"/>
      <c r="O28" s="123"/>
      <c r="P28" s="123"/>
      <c r="Q28" s="123"/>
      <c r="R28" s="123"/>
      <c r="S28" s="252"/>
      <c r="T28" s="101"/>
    </row>
    <row r="29" spans="1:21" ht="63" x14ac:dyDescent="0.25">
      <c r="A29" s="290" t="s">
        <v>152</v>
      </c>
      <c r="B29" s="289" t="s">
        <v>153</v>
      </c>
      <c r="C29" s="124"/>
      <c r="D29" s="124"/>
      <c r="E29" s="124"/>
      <c r="F29" s="124"/>
      <c r="G29" s="123"/>
      <c r="H29" s="123"/>
      <c r="I29" s="123"/>
      <c r="J29" s="123"/>
      <c r="K29" s="123"/>
      <c r="L29" s="123"/>
      <c r="M29" s="123"/>
      <c r="N29" s="123"/>
      <c r="O29" s="123"/>
      <c r="P29" s="123"/>
      <c r="Q29" s="123"/>
      <c r="R29" s="123"/>
      <c r="S29" s="252"/>
      <c r="T29" s="101"/>
    </row>
    <row r="30" spans="1:21" ht="15.75" customHeight="1" x14ac:dyDescent="0.25">
      <c r="A30" s="290" t="s">
        <v>154</v>
      </c>
      <c r="B30" s="289" t="s">
        <v>155</v>
      </c>
      <c r="C30" s="124"/>
      <c r="D30" s="124"/>
      <c r="E30" s="124"/>
      <c r="F30" s="124"/>
      <c r="G30" s="123"/>
      <c r="H30" s="123"/>
      <c r="I30" s="123"/>
      <c r="J30" s="123"/>
      <c r="K30" s="123"/>
      <c r="L30" s="123"/>
      <c r="M30" s="123"/>
      <c r="N30" s="123"/>
      <c r="O30" s="123"/>
      <c r="P30" s="123"/>
      <c r="Q30" s="123"/>
      <c r="R30" s="123"/>
      <c r="S30" s="252"/>
      <c r="T30" s="101"/>
    </row>
    <row r="31" spans="1:21" ht="15.75" customHeight="1" x14ac:dyDescent="0.25">
      <c r="A31" s="290"/>
      <c r="B31" s="289" t="s">
        <v>156</v>
      </c>
      <c r="C31" s="124"/>
      <c r="D31" s="124"/>
      <c r="E31" s="124"/>
      <c r="F31" s="124"/>
      <c r="G31" s="123"/>
      <c r="H31" s="123"/>
      <c r="I31" s="123"/>
      <c r="J31" s="123"/>
      <c r="K31" s="123"/>
      <c r="L31" s="123"/>
      <c r="M31" s="123"/>
      <c r="N31" s="123"/>
      <c r="O31" s="123"/>
      <c r="P31" s="123"/>
      <c r="Q31" s="123"/>
      <c r="R31" s="123"/>
      <c r="S31" s="252"/>
      <c r="T31" s="101"/>
    </row>
    <row r="32" spans="1:21" s="127" customFormat="1" ht="31.5" x14ac:dyDescent="0.25">
      <c r="A32" s="290"/>
      <c r="B32" s="303" t="s">
        <v>157</v>
      </c>
      <c r="C32" s="122"/>
      <c r="D32" s="122"/>
      <c r="E32" s="122"/>
      <c r="F32" s="122"/>
      <c r="G32" s="123"/>
      <c r="H32" s="123"/>
      <c r="I32" s="123"/>
      <c r="J32" s="123"/>
      <c r="K32" s="123"/>
      <c r="L32" s="123"/>
      <c r="M32" s="123"/>
      <c r="N32" s="123"/>
      <c r="O32" s="123"/>
      <c r="P32" s="123"/>
      <c r="Q32" s="123"/>
      <c r="R32" s="123"/>
      <c r="S32" s="252"/>
      <c r="T32" s="101"/>
      <c r="U32" s="126"/>
    </row>
    <row r="33" spans="1:26" s="127" customFormat="1" x14ac:dyDescent="0.25">
      <c r="A33" s="125"/>
      <c r="B33" s="100"/>
      <c r="C33" s="122"/>
      <c r="D33" s="122"/>
      <c r="E33" s="122"/>
      <c r="F33" s="122"/>
      <c r="G33" s="123"/>
      <c r="H33" s="123"/>
      <c r="I33" s="123"/>
      <c r="J33" s="123"/>
      <c r="K33" s="123"/>
      <c r="L33" s="123"/>
      <c r="M33" s="123"/>
      <c r="N33" s="123"/>
      <c r="O33" s="123"/>
      <c r="P33" s="123"/>
      <c r="Q33" s="123"/>
      <c r="R33" s="123"/>
      <c r="S33" s="252"/>
      <c r="T33" s="101"/>
      <c r="U33" s="126"/>
    </row>
    <row r="34" spans="1:26" x14ac:dyDescent="0.25">
      <c r="A34" s="128" t="s">
        <v>158</v>
      </c>
      <c r="B34" s="129"/>
      <c r="C34" s="130"/>
      <c r="D34" s="130"/>
      <c r="E34" s="130"/>
      <c r="F34" s="130"/>
      <c r="G34" s="131"/>
      <c r="H34" s="131"/>
      <c r="I34" s="131"/>
      <c r="J34" s="131"/>
      <c r="K34" s="131"/>
      <c r="L34" s="131"/>
      <c r="M34" s="131"/>
      <c r="N34" s="131"/>
      <c r="O34" s="131"/>
      <c r="P34" s="131"/>
      <c r="Q34" s="131"/>
      <c r="R34" s="131"/>
      <c r="S34" s="253"/>
      <c r="T34" s="101"/>
    </row>
    <row r="35" spans="1:26" ht="47.25" x14ac:dyDescent="0.25">
      <c r="A35" s="313" t="s">
        <v>159</v>
      </c>
      <c r="B35" s="291" t="s">
        <v>160</v>
      </c>
      <c r="C35" s="133"/>
      <c r="D35" s="133"/>
      <c r="E35" s="133"/>
      <c r="F35" s="133"/>
      <c r="G35" s="134"/>
      <c r="H35" s="135"/>
      <c r="I35" s="135"/>
      <c r="J35" s="135"/>
      <c r="K35" s="135"/>
      <c r="L35" s="135"/>
      <c r="M35" s="135"/>
      <c r="N35" s="135"/>
      <c r="O35" s="135"/>
      <c r="P35" s="135"/>
      <c r="Q35" s="135"/>
      <c r="R35" s="135"/>
      <c r="S35" s="252"/>
      <c r="T35" s="101"/>
    </row>
    <row r="36" spans="1:26" ht="31.5" x14ac:dyDescent="0.25">
      <c r="A36" s="290"/>
      <c r="B36" s="292" t="s">
        <v>161</v>
      </c>
      <c r="C36" s="133"/>
      <c r="D36" s="133"/>
      <c r="E36" s="133"/>
      <c r="F36" s="133"/>
      <c r="G36" s="134"/>
      <c r="H36" s="135"/>
      <c r="I36" s="135"/>
      <c r="J36" s="135"/>
      <c r="K36" s="135"/>
      <c r="L36" s="135"/>
      <c r="M36" s="135"/>
      <c r="N36" s="135"/>
      <c r="O36" s="135"/>
      <c r="P36" s="135"/>
      <c r="Q36" s="135"/>
      <c r="R36" s="135"/>
      <c r="S36" s="252"/>
      <c r="T36" s="101"/>
    </row>
    <row r="37" spans="1:26" ht="78.75" x14ac:dyDescent="0.25">
      <c r="A37" s="314"/>
      <c r="B37" s="293" t="s">
        <v>162</v>
      </c>
      <c r="C37" s="133"/>
      <c r="D37" s="133"/>
      <c r="E37" s="133"/>
      <c r="F37" s="133"/>
      <c r="G37" s="134"/>
      <c r="H37" s="135"/>
      <c r="I37" s="135"/>
      <c r="J37" s="135"/>
      <c r="K37" s="135"/>
      <c r="L37" s="135"/>
      <c r="M37" s="135"/>
      <c r="N37" s="135"/>
      <c r="O37" s="135"/>
      <c r="P37" s="135"/>
      <c r="Q37" s="135"/>
      <c r="R37" s="135"/>
      <c r="S37" s="252"/>
      <c r="T37" s="101"/>
    </row>
    <row r="38" spans="1:26" ht="94.5" x14ac:dyDescent="0.25">
      <c r="A38" s="314" t="s">
        <v>163</v>
      </c>
      <c r="B38" s="294" t="s">
        <v>164</v>
      </c>
      <c r="C38" s="133"/>
      <c r="D38" s="133"/>
      <c r="E38" s="133"/>
      <c r="F38" s="133"/>
      <c r="G38" s="134"/>
      <c r="H38" s="135"/>
      <c r="I38" s="135"/>
      <c r="J38" s="135"/>
      <c r="K38" s="135"/>
      <c r="L38" s="135"/>
      <c r="M38" s="135"/>
      <c r="N38" s="135"/>
      <c r="O38" s="135"/>
      <c r="P38" s="135"/>
      <c r="Q38" s="135"/>
      <c r="R38" s="135"/>
      <c r="S38" s="252"/>
      <c r="T38" s="101"/>
    </row>
    <row r="39" spans="1:26" ht="31.5" x14ac:dyDescent="0.25">
      <c r="A39" s="315"/>
      <c r="B39" s="294" t="s">
        <v>165</v>
      </c>
      <c r="C39" s="133"/>
      <c r="D39" s="133"/>
      <c r="E39" s="133"/>
      <c r="F39" s="133"/>
      <c r="G39" s="134"/>
      <c r="H39" s="135"/>
      <c r="I39" s="135"/>
      <c r="J39" s="135"/>
      <c r="K39" s="135"/>
      <c r="L39" s="135"/>
      <c r="M39" s="135"/>
      <c r="N39" s="135"/>
      <c r="O39" s="135"/>
      <c r="P39" s="135"/>
      <c r="Q39" s="135"/>
      <c r="R39" s="135"/>
      <c r="S39" s="252"/>
      <c r="T39" s="101"/>
    </row>
    <row r="40" spans="1:26" ht="31.5" x14ac:dyDescent="0.25">
      <c r="A40" s="316"/>
      <c r="B40" s="295" t="s">
        <v>166</v>
      </c>
      <c r="C40" s="133"/>
      <c r="D40" s="133"/>
      <c r="E40" s="133"/>
      <c r="F40" s="133"/>
      <c r="G40" s="134"/>
      <c r="H40" s="135"/>
      <c r="I40" s="135"/>
      <c r="J40" s="135"/>
      <c r="K40" s="135"/>
      <c r="L40" s="135"/>
      <c r="M40" s="135"/>
      <c r="N40" s="135"/>
      <c r="O40" s="135"/>
      <c r="P40" s="135"/>
      <c r="Q40" s="135"/>
      <c r="R40" s="135"/>
      <c r="S40" s="252"/>
      <c r="T40" s="101"/>
    </row>
    <row r="41" spans="1:26" x14ac:dyDescent="0.25">
      <c r="A41" s="125"/>
      <c r="B41" s="132"/>
      <c r="C41" s="133"/>
      <c r="D41" s="133"/>
      <c r="E41" s="133"/>
      <c r="F41" s="133"/>
      <c r="G41" s="134"/>
      <c r="H41" s="135"/>
      <c r="I41" s="135"/>
      <c r="J41" s="135"/>
      <c r="K41" s="135"/>
      <c r="L41" s="135"/>
      <c r="M41" s="135"/>
      <c r="N41" s="135"/>
      <c r="O41" s="135"/>
      <c r="P41" s="135"/>
      <c r="Q41" s="135"/>
      <c r="R41" s="135"/>
      <c r="S41" s="252"/>
      <c r="T41" s="101"/>
    </row>
    <row r="42" spans="1:26" x14ac:dyDescent="0.25">
      <c r="A42" s="125"/>
      <c r="B42" s="136"/>
      <c r="C42" s="137"/>
      <c r="D42" s="137"/>
      <c r="E42" s="137"/>
      <c r="F42" s="137"/>
      <c r="G42" s="135"/>
      <c r="H42" s="135"/>
      <c r="I42" s="135"/>
      <c r="J42" s="135"/>
      <c r="K42" s="135"/>
      <c r="L42" s="135"/>
      <c r="M42" s="135"/>
      <c r="N42" s="135"/>
      <c r="O42" s="135"/>
      <c r="P42" s="135"/>
      <c r="Q42" s="135"/>
      <c r="R42" s="135"/>
      <c r="S42" s="252"/>
      <c r="T42" s="101"/>
    </row>
    <row r="43" spans="1:26" s="11" customFormat="1" x14ac:dyDescent="0.25">
      <c r="A43" s="139" t="s">
        <v>167</v>
      </c>
      <c r="B43" s="140"/>
      <c r="C43" s="141"/>
      <c r="D43" s="141"/>
      <c r="E43" s="141"/>
      <c r="F43" s="141"/>
      <c r="G43" s="142"/>
      <c r="H43" s="142"/>
      <c r="I43" s="142"/>
      <c r="J43" s="142"/>
      <c r="K43" s="142"/>
      <c r="L43" s="142"/>
      <c r="M43" s="142"/>
      <c r="N43" s="142"/>
      <c r="O43" s="142"/>
      <c r="P43" s="142"/>
      <c r="Q43" s="142"/>
      <c r="R43" s="142"/>
      <c r="S43" s="254"/>
      <c r="T43" s="101"/>
      <c r="U43" s="143"/>
      <c r="Z43" s="97"/>
    </row>
    <row r="44" spans="1:26" ht="78.75" x14ac:dyDescent="0.25">
      <c r="A44" s="296" t="s">
        <v>168</v>
      </c>
      <c r="B44" s="297" t="s">
        <v>169</v>
      </c>
      <c r="C44" s="122"/>
      <c r="D44" s="122"/>
      <c r="E44" s="122"/>
      <c r="F44" s="122"/>
      <c r="G44" s="135"/>
      <c r="H44" s="135"/>
      <c r="I44" s="135"/>
      <c r="J44" s="135"/>
      <c r="K44" s="135"/>
      <c r="L44" s="135"/>
      <c r="M44" s="135"/>
      <c r="N44" s="135"/>
      <c r="O44" s="135"/>
      <c r="P44" s="135"/>
      <c r="Q44" s="135"/>
      <c r="R44" s="135"/>
      <c r="S44" s="252"/>
      <c r="T44" s="101"/>
    </row>
    <row r="45" spans="1:26" ht="94.5" x14ac:dyDescent="0.25">
      <c r="A45" s="296"/>
      <c r="B45" s="297" t="s">
        <v>170</v>
      </c>
      <c r="C45" s="122"/>
      <c r="D45" s="122"/>
      <c r="E45" s="122"/>
      <c r="F45" s="122"/>
      <c r="G45" s="135"/>
      <c r="H45" s="135"/>
      <c r="I45" s="135"/>
      <c r="J45" s="135"/>
      <c r="K45" s="135"/>
      <c r="L45" s="135"/>
      <c r="M45" s="135"/>
      <c r="N45" s="135"/>
      <c r="O45" s="135"/>
      <c r="P45" s="135"/>
      <c r="Q45" s="135"/>
      <c r="R45" s="135"/>
      <c r="S45" s="252"/>
      <c r="T45" s="101"/>
    </row>
    <row r="46" spans="1:26" ht="47.25" x14ac:dyDescent="0.25">
      <c r="A46" s="296"/>
      <c r="B46" s="297" t="s">
        <v>171</v>
      </c>
      <c r="C46" s="122"/>
      <c r="D46" s="122"/>
      <c r="E46" s="122"/>
      <c r="F46" s="122"/>
      <c r="G46" s="135"/>
      <c r="H46" s="135"/>
      <c r="I46" s="135"/>
      <c r="J46" s="135"/>
      <c r="K46" s="135"/>
      <c r="L46" s="135"/>
      <c r="M46" s="135"/>
      <c r="N46" s="135"/>
      <c r="O46" s="135"/>
      <c r="P46" s="135"/>
      <c r="Q46" s="135"/>
      <c r="R46" s="135"/>
      <c r="S46" s="252"/>
      <c r="T46" s="101"/>
    </row>
    <row r="47" spans="1:26" ht="31.5" x14ac:dyDescent="0.25">
      <c r="A47" s="296"/>
      <c r="B47" s="297" t="s">
        <v>172</v>
      </c>
      <c r="C47" s="122"/>
      <c r="D47" s="122"/>
      <c r="E47" s="122"/>
      <c r="F47" s="122"/>
      <c r="G47" s="135"/>
      <c r="H47" s="135"/>
      <c r="I47" s="135"/>
      <c r="J47" s="135"/>
      <c r="K47" s="135"/>
      <c r="L47" s="135"/>
      <c r="M47" s="135"/>
      <c r="N47" s="135"/>
      <c r="O47" s="135"/>
      <c r="P47" s="135"/>
      <c r="Q47" s="135"/>
      <c r="R47" s="135"/>
      <c r="S47" s="252"/>
      <c r="T47" s="101"/>
    </row>
    <row r="48" spans="1:26" ht="63" x14ac:dyDescent="0.25">
      <c r="A48" s="296" t="s">
        <v>173</v>
      </c>
      <c r="B48" s="298" t="s">
        <v>174</v>
      </c>
      <c r="C48" s="122"/>
      <c r="D48" s="122"/>
      <c r="E48" s="122"/>
      <c r="F48" s="122"/>
      <c r="G48" s="135"/>
      <c r="H48" s="135"/>
      <c r="I48" s="135"/>
      <c r="J48" s="135"/>
      <c r="K48" s="135"/>
      <c r="L48" s="135"/>
      <c r="M48" s="135"/>
      <c r="N48" s="135"/>
      <c r="O48" s="135"/>
      <c r="P48" s="135"/>
      <c r="Q48" s="135"/>
      <c r="R48" s="135"/>
      <c r="S48" s="252"/>
      <c r="T48" s="101"/>
    </row>
    <row r="49" spans="1:28" ht="63" x14ac:dyDescent="0.25">
      <c r="A49" s="317"/>
      <c r="B49" s="299" t="s">
        <v>175</v>
      </c>
      <c r="C49" s="122"/>
      <c r="D49" s="122"/>
      <c r="E49" s="122"/>
      <c r="F49" s="122"/>
      <c r="G49" s="135"/>
      <c r="H49" s="135"/>
      <c r="I49" s="135"/>
      <c r="J49" s="135"/>
      <c r="K49" s="135"/>
      <c r="L49" s="135"/>
      <c r="M49" s="135"/>
      <c r="N49" s="135"/>
      <c r="O49" s="135"/>
      <c r="P49" s="135"/>
      <c r="Q49" s="135"/>
      <c r="R49" s="135"/>
      <c r="S49" s="252"/>
      <c r="T49" s="101"/>
    </row>
    <row r="50" spans="1:28" x14ac:dyDescent="0.25">
      <c r="A50" s="144"/>
      <c r="B50" s="100"/>
      <c r="C50" s="122"/>
      <c r="D50" s="122"/>
      <c r="E50" s="122"/>
      <c r="F50" s="122"/>
      <c r="G50" s="135"/>
      <c r="H50" s="135"/>
      <c r="I50" s="135"/>
      <c r="J50" s="135"/>
      <c r="K50" s="135"/>
      <c r="L50" s="135"/>
      <c r="M50" s="135"/>
      <c r="N50" s="135"/>
      <c r="O50" s="135"/>
      <c r="P50" s="135"/>
      <c r="Q50" s="135"/>
      <c r="R50" s="135"/>
      <c r="S50" s="252"/>
      <c r="T50" s="101"/>
    </row>
    <row r="51" spans="1:28" x14ac:dyDescent="0.25">
      <c r="A51" s="144"/>
      <c r="B51" s="100"/>
      <c r="C51" s="122"/>
      <c r="D51" s="122"/>
      <c r="E51" s="122"/>
      <c r="F51" s="122"/>
      <c r="G51" s="135"/>
      <c r="H51" s="135"/>
      <c r="I51" s="135"/>
      <c r="J51" s="135"/>
      <c r="K51" s="135"/>
      <c r="L51" s="135"/>
      <c r="M51" s="135"/>
      <c r="N51" s="135"/>
      <c r="O51" s="135"/>
      <c r="P51" s="135"/>
      <c r="Q51" s="135"/>
      <c r="R51" s="135"/>
      <c r="S51" s="252"/>
      <c r="T51" s="101"/>
    </row>
    <row r="52" spans="1:28" s="107" customFormat="1" x14ac:dyDescent="0.25">
      <c r="A52" s="145"/>
      <c r="B52" s="146"/>
      <c r="C52" s="147"/>
      <c r="D52" s="147"/>
      <c r="E52" s="147"/>
      <c r="F52" s="147"/>
      <c r="G52" s="135"/>
      <c r="H52" s="135"/>
      <c r="I52" s="135"/>
      <c r="J52" s="135"/>
      <c r="K52" s="135"/>
      <c r="L52" s="135"/>
      <c r="M52" s="135"/>
      <c r="N52" s="135"/>
      <c r="O52" s="135"/>
      <c r="P52" s="135"/>
      <c r="Q52" s="135"/>
      <c r="R52" s="135"/>
      <c r="S52" s="252"/>
      <c r="T52" s="101"/>
      <c r="U52" s="148"/>
    </row>
    <row r="53" spans="1:28" s="11" customFormat="1" ht="16.5" thickBot="1" x14ac:dyDescent="0.3">
      <c r="A53" s="149" t="s">
        <v>176</v>
      </c>
      <c r="B53" s="150"/>
      <c r="C53" s="151"/>
      <c r="D53" s="151"/>
      <c r="E53" s="151"/>
      <c r="F53" s="151"/>
      <c r="G53" s="152"/>
      <c r="H53" s="152"/>
      <c r="I53" s="152"/>
      <c r="J53" s="152"/>
      <c r="K53" s="152"/>
      <c r="L53" s="152"/>
      <c r="M53" s="152"/>
      <c r="N53" s="152"/>
      <c r="O53" s="152"/>
      <c r="P53" s="152"/>
      <c r="Q53" s="152"/>
      <c r="R53" s="152"/>
      <c r="S53" s="255"/>
      <c r="T53" s="153"/>
      <c r="U53" s="143"/>
      <c r="Z53" s="97"/>
    </row>
    <row r="54" spans="1:28" s="157" customFormat="1" ht="48" thickBot="1" x14ac:dyDescent="0.3">
      <c r="A54" s="296" t="s">
        <v>177</v>
      </c>
      <c r="B54" s="300" t="s">
        <v>178</v>
      </c>
      <c r="C54" s="122"/>
      <c r="D54" s="122"/>
      <c r="E54" s="122"/>
      <c r="F54" s="122"/>
      <c r="G54" s="154"/>
      <c r="H54" s="154"/>
      <c r="I54" s="154"/>
      <c r="J54" s="154"/>
      <c r="K54" s="154"/>
      <c r="L54" s="154"/>
      <c r="M54" s="154"/>
      <c r="N54" s="154"/>
      <c r="O54" s="154"/>
      <c r="P54" s="154"/>
      <c r="Q54" s="154"/>
      <c r="R54" s="135"/>
      <c r="S54" s="252"/>
      <c r="T54" s="155"/>
      <c r="U54" s="156"/>
      <c r="AB54" s="105"/>
    </row>
    <row r="55" spans="1:28" s="157" customFormat="1" ht="63" x14ac:dyDescent="0.25">
      <c r="A55" s="301" t="s">
        <v>179</v>
      </c>
      <c r="B55" s="298" t="s">
        <v>180</v>
      </c>
      <c r="C55" s="122"/>
      <c r="D55" s="122"/>
      <c r="E55" s="122"/>
      <c r="F55" s="122"/>
      <c r="G55" s="154"/>
      <c r="H55" s="154"/>
      <c r="I55" s="154"/>
      <c r="J55" s="154"/>
      <c r="K55" s="154"/>
      <c r="L55" s="154"/>
      <c r="M55" s="154"/>
      <c r="N55" s="154"/>
      <c r="O55" s="154"/>
      <c r="P55" s="154"/>
      <c r="Q55" s="154"/>
      <c r="R55" s="135"/>
      <c r="S55" s="252"/>
      <c r="T55" s="155"/>
      <c r="U55" s="156"/>
      <c r="AB55" s="105"/>
    </row>
    <row r="56" spans="1:28" s="157" customFormat="1" ht="47.25" x14ac:dyDescent="0.25">
      <c r="A56" s="296" t="s">
        <v>181</v>
      </c>
      <c r="B56" s="299" t="s">
        <v>182</v>
      </c>
      <c r="C56" s="122"/>
      <c r="D56" s="122"/>
      <c r="E56" s="122"/>
      <c r="F56" s="122"/>
      <c r="G56" s="154"/>
      <c r="H56" s="154"/>
      <c r="I56" s="154"/>
      <c r="J56" s="154"/>
      <c r="K56" s="154"/>
      <c r="L56" s="154"/>
      <c r="M56" s="154"/>
      <c r="N56" s="154"/>
      <c r="O56" s="154"/>
      <c r="P56" s="154"/>
      <c r="Q56" s="154"/>
      <c r="R56" s="135"/>
      <c r="S56" s="252"/>
      <c r="T56" s="155"/>
      <c r="U56" s="156"/>
      <c r="AB56" s="105"/>
    </row>
    <row r="57" spans="1:28" s="157" customFormat="1" ht="31.5" x14ac:dyDescent="0.25">
      <c r="A57" s="296" t="s">
        <v>183</v>
      </c>
      <c r="B57" s="298" t="s">
        <v>184</v>
      </c>
      <c r="C57" s="122"/>
      <c r="D57" s="122"/>
      <c r="E57" s="122"/>
      <c r="F57" s="122"/>
      <c r="G57" s="154"/>
      <c r="H57" s="154"/>
      <c r="I57" s="154"/>
      <c r="J57" s="154"/>
      <c r="K57" s="154"/>
      <c r="L57" s="154"/>
      <c r="M57" s="154"/>
      <c r="N57" s="154"/>
      <c r="O57" s="154"/>
      <c r="P57" s="154"/>
      <c r="Q57" s="154"/>
      <c r="R57" s="135"/>
      <c r="S57" s="252"/>
      <c r="T57" s="155"/>
      <c r="U57" s="156"/>
      <c r="AB57" s="105"/>
    </row>
    <row r="58" spans="1:28" s="157" customFormat="1" ht="31.5" x14ac:dyDescent="0.25">
      <c r="A58" s="296"/>
      <c r="B58" s="299" t="s">
        <v>185</v>
      </c>
      <c r="C58" s="122"/>
      <c r="D58" s="122"/>
      <c r="E58" s="122"/>
      <c r="F58" s="122"/>
      <c r="G58" s="154"/>
      <c r="H58" s="154"/>
      <c r="I58" s="154"/>
      <c r="J58" s="154"/>
      <c r="K58" s="154"/>
      <c r="L58" s="154"/>
      <c r="M58" s="154"/>
      <c r="N58" s="154"/>
      <c r="O58" s="154"/>
      <c r="P58" s="154"/>
      <c r="Q58" s="154"/>
      <c r="R58" s="135"/>
      <c r="S58" s="252"/>
      <c r="T58" s="155"/>
      <c r="U58" s="156"/>
      <c r="AB58" s="105"/>
    </row>
    <row r="59" spans="1:28" s="157" customFormat="1" ht="47.25" x14ac:dyDescent="0.25">
      <c r="A59" s="302" t="s">
        <v>186</v>
      </c>
      <c r="B59" s="299" t="s">
        <v>187</v>
      </c>
      <c r="C59" s="122"/>
      <c r="D59" s="122"/>
      <c r="E59" s="122"/>
      <c r="F59" s="122"/>
      <c r="G59" s="154"/>
      <c r="H59" s="154"/>
      <c r="I59" s="154"/>
      <c r="J59" s="154"/>
      <c r="K59" s="154"/>
      <c r="L59" s="154"/>
      <c r="M59" s="154"/>
      <c r="N59" s="154"/>
      <c r="O59" s="154"/>
      <c r="P59" s="154"/>
      <c r="Q59" s="154"/>
      <c r="R59" s="135"/>
      <c r="S59" s="252"/>
      <c r="T59" s="155"/>
      <c r="U59" s="156"/>
      <c r="AB59" s="105"/>
    </row>
    <row r="60" spans="1:28" s="157" customFormat="1" x14ac:dyDescent="0.25">
      <c r="A60" s="144"/>
      <c r="B60" s="100"/>
      <c r="C60" s="122"/>
      <c r="D60" s="122"/>
      <c r="E60" s="122"/>
      <c r="F60" s="122"/>
      <c r="G60" s="154"/>
      <c r="H60" s="154"/>
      <c r="I60" s="154"/>
      <c r="J60" s="154"/>
      <c r="K60" s="154"/>
      <c r="L60" s="154"/>
      <c r="M60" s="154"/>
      <c r="N60" s="154"/>
      <c r="O60" s="154"/>
      <c r="P60" s="154"/>
      <c r="Q60" s="154"/>
      <c r="R60" s="135"/>
      <c r="S60" s="252"/>
      <c r="T60" s="155"/>
      <c r="U60" s="156"/>
      <c r="AB60" s="105"/>
    </row>
    <row r="61" spans="1:28" s="157" customFormat="1" x14ac:dyDescent="0.25">
      <c r="A61" s="144"/>
      <c r="B61" s="100"/>
      <c r="C61" s="122"/>
      <c r="D61" s="122"/>
      <c r="E61" s="122"/>
      <c r="F61" s="122"/>
      <c r="G61" s="154"/>
      <c r="H61" s="154"/>
      <c r="I61" s="154"/>
      <c r="J61" s="154"/>
      <c r="K61" s="154"/>
      <c r="L61" s="154"/>
      <c r="M61" s="154"/>
      <c r="N61" s="154"/>
      <c r="O61" s="154"/>
      <c r="P61" s="154"/>
      <c r="Q61" s="154"/>
      <c r="R61" s="135"/>
      <c r="S61" s="252"/>
      <c r="T61" s="155"/>
      <c r="U61" s="156"/>
      <c r="AB61" s="105"/>
    </row>
    <row r="62" spans="1:28" s="11" customFormat="1" x14ac:dyDescent="0.25">
      <c r="A62" s="158" t="s">
        <v>188</v>
      </c>
      <c r="B62" s="159"/>
      <c r="C62" s="160"/>
      <c r="D62" s="160"/>
      <c r="E62" s="160"/>
      <c r="F62" s="160"/>
      <c r="G62" s="161"/>
      <c r="H62" s="161"/>
      <c r="I62" s="161"/>
      <c r="J62" s="161"/>
      <c r="K62" s="161"/>
      <c r="L62" s="161"/>
      <c r="M62" s="161"/>
      <c r="N62" s="161"/>
      <c r="O62" s="161"/>
      <c r="P62" s="161"/>
      <c r="Q62" s="161"/>
      <c r="R62" s="161"/>
      <c r="S62" s="256"/>
      <c r="T62" s="155"/>
      <c r="U62" s="143"/>
      <c r="Z62" s="97"/>
      <c r="AB62" s="105"/>
    </row>
    <row r="63" spans="1:28" s="11" customFormat="1" ht="47.25" x14ac:dyDescent="0.25">
      <c r="A63" s="296" t="s">
        <v>189</v>
      </c>
      <c r="B63" s="299" t="s">
        <v>190</v>
      </c>
      <c r="C63" s="163"/>
      <c r="D63" s="163"/>
      <c r="E63" s="163"/>
      <c r="F63" s="163"/>
      <c r="G63" s="164"/>
      <c r="H63" s="164"/>
      <c r="I63" s="164"/>
      <c r="J63" s="164"/>
      <c r="K63" s="164"/>
      <c r="L63" s="164"/>
      <c r="M63" s="164"/>
      <c r="N63" s="164"/>
      <c r="O63" s="164"/>
      <c r="P63" s="164"/>
      <c r="Q63" s="164"/>
      <c r="R63" s="135"/>
      <c r="S63" s="252"/>
      <c r="T63" s="155"/>
      <c r="U63" s="143"/>
      <c r="Z63" s="97"/>
      <c r="AB63" s="105"/>
    </row>
    <row r="64" spans="1:28" s="11" customFormat="1" x14ac:dyDescent="0.25">
      <c r="A64" s="145"/>
      <c r="B64" s="162"/>
      <c r="C64" s="163"/>
      <c r="D64" s="163"/>
      <c r="E64" s="163"/>
      <c r="F64" s="163"/>
      <c r="G64" s="164"/>
      <c r="H64" s="164"/>
      <c r="I64" s="164"/>
      <c r="J64" s="164"/>
      <c r="K64" s="164"/>
      <c r="L64" s="164"/>
      <c r="M64" s="164"/>
      <c r="N64" s="164"/>
      <c r="O64" s="164"/>
      <c r="P64" s="164"/>
      <c r="Q64" s="164"/>
      <c r="R64" s="135"/>
      <c r="S64" s="252"/>
      <c r="T64" s="155"/>
      <c r="U64" s="143"/>
      <c r="Z64" s="97"/>
      <c r="AB64" s="105"/>
    </row>
    <row r="65" spans="1:28" s="11" customFormat="1" x14ac:dyDescent="0.25">
      <c r="A65" s="145"/>
      <c r="B65" s="162"/>
      <c r="C65" s="163"/>
      <c r="D65" s="163"/>
      <c r="E65" s="163"/>
      <c r="F65" s="163"/>
      <c r="G65" s="164"/>
      <c r="H65" s="164"/>
      <c r="I65" s="164"/>
      <c r="J65" s="164"/>
      <c r="K65" s="164"/>
      <c r="L65" s="164"/>
      <c r="M65" s="164"/>
      <c r="N65" s="164"/>
      <c r="O65" s="164"/>
      <c r="P65" s="164"/>
      <c r="Q65" s="164"/>
      <c r="R65" s="135"/>
      <c r="S65" s="252"/>
      <c r="T65" s="155"/>
      <c r="U65" s="143"/>
      <c r="Z65" s="97"/>
      <c r="AB65" s="105"/>
    </row>
    <row r="66" spans="1:28" s="11" customFormat="1" x14ac:dyDescent="0.25">
      <c r="A66" s="145"/>
      <c r="B66" s="162"/>
      <c r="C66" s="163"/>
      <c r="D66" s="163"/>
      <c r="E66" s="163"/>
      <c r="F66" s="163"/>
      <c r="G66" s="164"/>
      <c r="H66" s="164"/>
      <c r="I66" s="164"/>
      <c r="J66" s="164"/>
      <c r="K66" s="164"/>
      <c r="L66" s="164"/>
      <c r="M66" s="164"/>
      <c r="N66" s="164"/>
      <c r="O66" s="164"/>
      <c r="P66" s="164"/>
      <c r="Q66" s="164"/>
      <c r="R66" s="135"/>
      <c r="S66" s="252"/>
      <c r="T66" s="155"/>
      <c r="U66" s="143"/>
      <c r="Z66" s="97"/>
      <c r="AB66" s="105"/>
    </row>
    <row r="67" spans="1:28" s="11" customFormat="1" x14ac:dyDescent="0.25">
      <c r="A67" s="145"/>
      <c r="B67" s="162"/>
      <c r="C67" s="163"/>
      <c r="D67" s="163"/>
      <c r="E67" s="163"/>
      <c r="F67" s="163"/>
      <c r="G67" s="164"/>
      <c r="H67" s="164"/>
      <c r="I67" s="164"/>
      <c r="J67" s="164"/>
      <c r="K67" s="164"/>
      <c r="L67" s="164"/>
      <c r="M67" s="164"/>
      <c r="N67" s="164"/>
      <c r="O67" s="164"/>
      <c r="P67" s="164"/>
      <c r="Q67" s="164"/>
      <c r="R67" s="135"/>
      <c r="S67" s="252"/>
      <c r="T67" s="155"/>
      <c r="U67" s="143"/>
      <c r="Z67" s="97"/>
      <c r="AB67" s="105"/>
    </row>
    <row r="68" spans="1:28" s="11" customFormat="1" x14ac:dyDescent="0.25">
      <c r="A68" s="145"/>
      <c r="B68" s="162"/>
      <c r="C68" s="163"/>
      <c r="D68" s="163"/>
      <c r="E68" s="163"/>
      <c r="F68" s="163"/>
      <c r="G68" s="164"/>
      <c r="H68" s="164"/>
      <c r="I68" s="164"/>
      <c r="J68" s="164"/>
      <c r="K68" s="164"/>
      <c r="L68" s="164"/>
      <c r="M68" s="164"/>
      <c r="N68" s="164"/>
      <c r="O68" s="164"/>
      <c r="P68" s="164"/>
      <c r="Q68" s="164"/>
      <c r="R68" s="135"/>
      <c r="S68" s="252"/>
      <c r="T68" s="155"/>
      <c r="U68" s="143"/>
      <c r="Z68" s="97"/>
      <c r="AB68" s="105"/>
    </row>
    <row r="69" spans="1:28" s="11" customFormat="1" x14ac:dyDescent="0.25">
      <c r="A69" s="145"/>
      <c r="B69" s="162"/>
      <c r="C69" s="163"/>
      <c r="D69" s="163"/>
      <c r="E69" s="163"/>
      <c r="F69" s="163"/>
      <c r="G69" s="164"/>
      <c r="H69" s="164"/>
      <c r="I69" s="164"/>
      <c r="J69" s="164"/>
      <c r="K69" s="164"/>
      <c r="L69" s="164"/>
      <c r="M69" s="164"/>
      <c r="N69" s="164"/>
      <c r="O69" s="164"/>
      <c r="P69" s="164"/>
      <c r="Q69" s="164"/>
      <c r="R69" s="135"/>
      <c r="S69" s="252"/>
      <c r="T69" s="155"/>
      <c r="U69" s="143"/>
      <c r="Z69" s="97"/>
      <c r="AB69" s="105"/>
    </row>
    <row r="70" spans="1:28" x14ac:dyDescent="0.25">
      <c r="A70" s="318"/>
      <c r="B70" s="100"/>
      <c r="C70" s="163"/>
      <c r="D70" s="122"/>
      <c r="E70" s="122"/>
      <c r="F70" s="122"/>
      <c r="G70" s="135"/>
      <c r="H70" s="135"/>
      <c r="I70" s="135"/>
      <c r="J70" s="135"/>
      <c r="K70" s="135"/>
      <c r="L70" s="135"/>
      <c r="M70" s="135"/>
      <c r="N70" s="135"/>
      <c r="O70" s="135"/>
      <c r="P70" s="135"/>
      <c r="Q70" s="135"/>
      <c r="R70" s="135"/>
      <c r="S70" s="252"/>
      <c r="T70" s="101"/>
      <c r="AB70" s="105"/>
    </row>
    <row r="71" spans="1:28" s="11" customFormat="1" x14ac:dyDescent="0.25">
      <c r="A71" s="165" t="s">
        <v>191</v>
      </c>
      <c r="B71" s="166"/>
      <c r="C71" s="167"/>
      <c r="D71" s="167"/>
      <c r="E71" s="167"/>
      <c r="F71" s="167"/>
      <c r="G71" s="168"/>
      <c r="H71" s="168"/>
      <c r="I71" s="168"/>
      <c r="J71" s="168"/>
      <c r="K71" s="168"/>
      <c r="L71" s="168"/>
      <c r="M71" s="168"/>
      <c r="N71" s="168"/>
      <c r="O71" s="168"/>
      <c r="P71" s="168"/>
      <c r="Q71" s="168"/>
      <c r="R71" s="168"/>
      <c r="S71" s="257"/>
      <c r="T71" s="155"/>
      <c r="U71" s="143"/>
      <c r="Z71" s="97"/>
      <c r="AB71" s="105"/>
    </row>
    <row r="72" spans="1:28" ht="63" x14ac:dyDescent="0.25">
      <c r="A72" s="302" t="s">
        <v>192</v>
      </c>
      <c r="B72" s="298" t="s">
        <v>193</v>
      </c>
      <c r="C72" s="147"/>
      <c r="D72" s="147"/>
      <c r="E72" s="147"/>
      <c r="F72" s="147"/>
      <c r="G72" s="135"/>
      <c r="H72" s="135"/>
      <c r="I72" s="135"/>
      <c r="J72" s="135"/>
      <c r="K72" s="135"/>
      <c r="L72" s="135"/>
      <c r="M72" s="135"/>
      <c r="N72" s="135"/>
      <c r="O72" s="135"/>
      <c r="P72" s="135"/>
      <c r="Q72" s="135"/>
      <c r="R72" s="135"/>
      <c r="S72" s="252"/>
      <c r="T72" s="169"/>
      <c r="AB72" s="105"/>
    </row>
    <row r="73" spans="1:28" ht="31.5" x14ac:dyDescent="0.25">
      <c r="A73" s="317"/>
      <c r="B73" s="298" t="s">
        <v>194</v>
      </c>
      <c r="C73" s="147"/>
      <c r="D73" s="147"/>
      <c r="E73" s="147"/>
      <c r="F73" s="147"/>
      <c r="G73" s="135"/>
      <c r="H73" s="135"/>
      <c r="I73" s="135"/>
      <c r="J73" s="135"/>
      <c r="K73" s="135"/>
      <c r="L73" s="135"/>
      <c r="M73" s="135"/>
      <c r="N73" s="135"/>
      <c r="O73" s="135"/>
      <c r="P73" s="135"/>
      <c r="Q73" s="135"/>
      <c r="R73" s="135"/>
      <c r="S73" s="252"/>
      <c r="T73" s="169"/>
      <c r="AB73" s="105"/>
    </row>
    <row r="74" spans="1:28" x14ac:dyDescent="0.25">
      <c r="A74" s="317"/>
      <c r="B74" s="298" t="s">
        <v>195</v>
      </c>
      <c r="C74" s="147"/>
      <c r="D74" s="147"/>
      <c r="E74" s="147"/>
      <c r="F74" s="147"/>
      <c r="G74" s="135"/>
      <c r="H74" s="135"/>
      <c r="I74" s="135"/>
      <c r="J74" s="135"/>
      <c r="K74" s="135"/>
      <c r="L74" s="135"/>
      <c r="M74" s="135"/>
      <c r="N74" s="135"/>
      <c r="O74" s="135"/>
      <c r="P74" s="135"/>
      <c r="Q74" s="135"/>
      <c r="R74" s="135"/>
      <c r="S74" s="252"/>
      <c r="T74" s="169"/>
      <c r="AB74" s="105"/>
    </row>
    <row r="75" spans="1:28" ht="31.5" x14ac:dyDescent="0.25">
      <c r="A75" s="317"/>
      <c r="B75" s="298" t="s">
        <v>196</v>
      </c>
      <c r="C75" s="147"/>
      <c r="D75" s="147"/>
      <c r="E75" s="147"/>
      <c r="F75" s="147"/>
      <c r="G75" s="135"/>
      <c r="H75" s="135"/>
      <c r="I75" s="135"/>
      <c r="J75" s="135"/>
      <c r="K75" s="135"/>
      <c r="L75" s="135"/>
      <c r="M75" s="135"/>
      <c r="N75" s="135"/>
      <c r="O75" s="135"/>
      <c r="P75" s="135"/>
      <c r="Q75" s="135"/>
      <c r="R75" s="135"/>
      <c r="S75" s="252"/>
      <c r="T75" s="169"/>
      <c r="AB75" s="105"/>
    </row>
    <row r="76" spans="1:28" ht="31.5" x14ac:dyDescent="0.25">
      <c r="A76" s="317"/>
      <c r="B76" s="298" t="s">
        <v>197</v>
      </c>
      <c r="C76" s="147"/>
      <c r="D76" s="147"/>
      <c r="E76" s="147"/>
      <c r="F76" s="147"/>
      <c r="G76" s="135"/>
      <c r="H76" s="135"/>
      <c r="I76" s="135"/>
      <c r="J76" s="135"/>
      <c r="K76" s="135"/>
      <c r="L76" s="135"/>
      <c r="M76" s="135"/>
      <c r="N76" s="135"/>
      <c r="O76" s="135"/>
      <c r="P76" s="135"/>
      <c r="Q76" s="135"/>
      <c r="R76" s="135"/>
      <c r="S76" s="252"/>
      <c r="T76" s="169"/>
      <c r="AB76" s="105"/>
    </row>
    <row r="77" spans="1:28" ht="31.5" x14ac:dyDescent="0.25">
      <c r="A77" s="317"/>
      <c r="B77" s="298" t="s">
        <v>198</v>
      </c>
      <c r="C77" s="147"/>
      <c r="D77" s="147"/>
      <c r="E77" s="147"/>
      <c r="F77" s="147"/>
      <c r="G77" s="135"/>
      <c r="H77" s="135"/>
      <c r="I77" s="135"/>
      <c r="J77" s="135"/>
      <c r="K77" s="135"/>
      <c r="L77" s="135"/>
      <c r="M77" s="135"/>
      <c r="N77" s="135"/>
      <c r="O77" s="135"/>
      <c r="P77" s="135"/>
      <c r="Q77" s="135"/>
      <c r="R77" s="135"/>
      <c r="S77" s="252"/>
      <c r="T77" s="169"/>
      <c r="AB77" s="105"/>
    </row>
    <row r="78" spans="1:28" ht="47.25" x14ac:dyDescent="0.25">
      <c r="A78" s="317"/>
      <c r="B78" s="303" t="s">
        <v>171</v>
      </c>
      <c r="C78" s="147"/>
      <c r="D78" s="147"/>
      <c r="E78" s="147"/>
      <c r="F78" s="147"/>
      <c r="G78" s="135"/>
      <c r="H78" s="135"/>
      <c r="I78" s="135"/>
      <c r="J78" s="135"/>
      <c r="K78" s="135"/>
      <c r="L78" s="135"/>
      <c r="M78" s="135"/>
      <c r="N78" s="135"/>
      <c r="O78" s="135"/>
      <c r="P78" s="135"/>
      <c r="Q78" s="135"/>
      <c r="R78" s="135"/>
      <c r="S78" s="252"/>
      <c r="T78" s="169"/>
      <c r="AB78" s="105"/>
    </row>
    <row r="79" spans="1:28" ht="47.25" x14ac:dyDescent="0.25">
      <c r="A79" s="317"/>
      <c r="B79" s="299" t="s">
        <v>199</v>
      </c>
      <c r="C79" s="147"/>
      <c r="D79" s="147"/>
      <c r="E79" s="147"/>
      <c r="F79" s="147"/>
      <c r="G79" s="135"/>
      <c r="H79" s="135"/>
      <c r="I79" s="135"/>
      <c r="J79" s="135"/>
      <c r="K79" s="135"/>
      <c r="L79" s="135"/>
      <c r="M79" s="135"/>
      <c r="N79" s="135"/>
      <c r="O79" s="135"/>
      <c r="P79" s="135"/>
      <c r="Q79" s="135"/>
      <c r="R79" s="135"/>
      <c r="S79" s="252"/>
      <c r="T79" s="169"/>
      <c r="AB79" s="105"/>
    </row>
    <row r="80" spans="1:28" ht="63" x14ac:dyDescent="0.25">
      <c r="A80" s="304" t="s">
        <v>200</v>
      </c>
      <c r="B80" s="287" t="s">
        <v>201</v>
      </c>
      <c r="C80" s="133"/>
      <c r="D80" s="133"/>
      <c r="E80" s="133"/>
      <c r="F80" s="133"/>
      <c r="G80" s="135"/>
      <c r="H80" s="135"/>
      <c r="I80" s="135"/>
      <c r="J80" s="135"/>
      <c r="K80" s="135"/>
      <c r="L80" s="135"/>
      <c r="M80" s="135"/>
      <c r="N80" s="135"/>
      <c r="O80" s="135"/>
      <c r="P80" s="135"/>
      <c r="Q80" s="135"/>
      <c r="R80" s="135"/>
      <c r="S80" s="252"/>
      <c r="T80" s="101"/>
      <c r="AB80" s="105"/>
    </row>
    <row r="81" spans="1:28" x14ac:dyDescent="0.25">
      <c r="A81" s="319" t="s">
        <v>202</v>
      </c>
      <c r="B81" s="309"/>
      <c r="C81" s="310"/>
      <c r="D81" s="310"/>
      <c r="E81" s="310"/>
      <c r="F81" s="310"/>
      <c r="G81" s="311"/>
      <c r="H81" s="311"/>
      <c r="I81" s="311"/>
      <c r="J81" s="311"/>
      <c r="K81" s="311"/>
      <c r="L81" s="311"/>
      <c r="M81" s="311"/>
      <c r="N81" s="311"/>
      <c r="O81" s="311"/>
      <c r="P81" s="311"/>
      <c r="Q81" s="311"/>
      <c r="R81" s="311"/>
      <c r="S81" s="311"/>
      <c r="T81" s="101"/>
      <c r="AB81" s="105"/>
    </row>
    <row r="82" spans="1:28" x14ac:dyDescent="0.25">
      <c r="A82" s="304"/>
      <c r="B82" s="287"/>
      <c r="C82" s="133"/>
      <c r="D82" s="133"/>
      <c r="E82" s="133"/>
      <c r="F82" s="133"/>
      <c r="G82" s="135"/>
      <c r="H82" s="135"/>
      <c r="I82" s="135"/>
      <c r="J82" s="135"/>
      <c r="K82" s="135"/>
      <c r="L82" s="135"/>
      <c r="M82" s="135"/>
      <c r="N82" s="135"/>
      <c r="O82" s="135"/>
      <c r="P82" s="135"/>
      <c r="Q82" s="135"/>
      <c r="R82" s="135"/>
      <c r="S82" s="252"/>
      <c r="T82" s="101"/>
      <c r="AB82" s="105"/>
    </row>
    <row r="83" spans="1:28" x14ac:dyDescent="0.25">
      <c r="A83" s="304"/>
      <c r="B83" s="287"/>
      <c r="C83" s="133"/>
      <c r="D83" s="133"/>
      <c r="E83" s="133"/>
      <c r="F83" s="133"/>
      <c r="G83" s="135"/>
      <c r="H83" s="135"/>
      <c r="I83" s="135"/>
      <c r="J83" s="135"/>
      <c r="K83" s="135"/>
      <c r="L83" s="135"/>
      <c r="M83" s="135"/>
      <c r="N83" s="135"/>
      <c r="O83" s="135"/>
      <c r="P83" s="135"/>
      <c r="Q83" s="135"/>
      <c r="R83" s="135"/>
      <c r="S83" s="252"/>
      <c r="T83" s="101"/>
      <c r="AB83" s="105"/>
    </row>
    <row r="84" spans="1:28" x14ac:dyDescent="0.25">
      <c r="A84" s="304"/>
      <c r="B84" s="287"/>
      <c r="C84" s="133"/>
      <c r="D84" s="133"/>
      <c r="E84" s="133"/>
      <c r="F84" s="133"/>
      <c r="G84" s="135"/>
      <c r="H84" s="135"/>
      <c r="I84" s="135"/>
      <c r="J84" s="135"/>
      <c r="K84" s="135"/>
      <c r="L84" s="135"/>
      <c r="M84" s="135"/>
      <c r="N84" s="135"/>
      <c r="O84" s="135"/>
      <c r="P84" s="135"/>
      <c r="Q84" s="135"/>
      <c r="R84" s="135"/>
      <c r="S84" s="252"/>
      <c r="T84" s="101"/>
      <c r="AB84" s="105"/>
    </row>
    <row r="85" spans="1:28" x14ac:dyDescent="0.25">
      <c r="A85" s="304"/>
      <c r="B85" s="287"/>
      <c r="C85" s="133"/>
      <c r="D85" s="133"/>
      <c r="E85" s="133"/>
      <c r="F85" s="133"/>
      <c r="G85" s="135"/>
      <c r="H85" s="135"/>
      <c r="I85" s="135"/>
      <c r="J85" s="135"/>
      <c r="K85" s="135"/>
      <c r="L85" s="135"/>
      <c r="M85" s="135"/>
      <c r="N85" s="135"/>
      <c r="O85" s="135"/>
      <c r="P85" s="135"/>
      <c r="Q85" s="135"/>
      <c r="R85" s="135"/>
      <c r="S85" s="252"/>
      <c r="T85" s="101"/>
      <c r="AB85" s="105"/>
    </row>
    <row r="86" spans="1:28" x14ac:dyDescent="0.25">
      <c r="A86" s="304"/>
      <c r="B86" s="287"/>
      <c r="C86" s="133"/>
      <c r="D86" s="133"/>
      <c r="E86" s="133"/>
      <c r="F86" s="133"/>
      <c r="G86" s="135"/>
      <c r="H86" s="135"/>
      <c r="I86" s="135"/>
      <c r="J86" s="135"/>
      <c r="K86" s="135"/>
      <c r="L86" s="135"/>
      <c r="M86" s="135"/>
      <c r="N86" s="135"/>
      <c r="O86" s="135"/>
      <c r="P86" s="135"/>
      <c r="Q86" s="135"/>
      <c r="R86" s="135"/>
      <c r="S86" s="252"/>
      <c r="T86" s="101"/>
      <c r="AB86" s="105"/>
    </row>
    <row r="87" spans="1:28" x14ac:dyDescent="0.25">
      <c r="A87" s="304"/>
      <c r="B87" s="287"/>
      <c r="C87" s="133"/>
      <c r="D87" s="133"/>
      <c r="E87" s="133"/>
      <c r="F87" s="133"/>
      <c r="G87" s="135"/>
      <c r="H87" s="135"/>
      <c r="I87" s="135"/>
      <c r="J87" s="135"/>
      <c r="K87" s="135"/>
      <c r="L87" s="135"/>
      <c r="M87" s="135"/>
      <c r="N87" s="135"/>
      <c r="O87" s="135"/>
      <c r="P87" s="135"/>
      <c r="Q87" s="135"/>
      <c r="R87" s="135"/>
      <c r="S87" s="252"/>
      <c r="T87" s="101"/>
      <c r="AB87" s="105"/>
    </row>
    <row r="88" spans="1:28" x14ac:dyDescent="0.25">
      <c r="A88" s="304"/>
      <c r="B88" s="287"/>
      <c r="C88" s="133"/>
      <c r="D88" s="133"/>
      <c r="E88" s="133"/>
      <c r="F88" s="133"/>
      <c r="G88" s="135"/>
      <c r="H88" s="135"/>
      <c r="I88" s="135"/>
      <c r="J88" s="135"/>
      <c r="K88" s="135"/>
      <c r="L88" s="135"/>
      <c r="M88" s="135"/>
      <c r="N88" s="135"/>
      <c r="O88" s="135"/>
      <c r="P88" s="135"/>
      <c r="Q88" s="135"/>
      <c r="R88" s="135"/>
      <c r="S88" s="252"/>
      <c r="T88" s="101"/>
      <c r="AB88" s="105"/>
    </row>
    <row r="89" spans="1:28" s="176" customFormat="1" x14ac:dyDescent="0.25">
      <c r="A89" s="170" t="s">
        <v>203</v>
      </c>
      <c r="B89" s="171"/>
      <c r="C89" s="172"/>
      <c r="D89" s="172"/>
      <c r="E89" s="172"/>
      <c r="F89" s="172"/>
      <c r="G89" s="173"/>
      <c r="H89" s="173"/>
      <c r="I89" s="173"/>
      <c r="J89" s="173"/>
      <c r="K89" s="173"/>
      <c r="L89" s="173"/>
      <c r="M89" s="173"/>
      <c r="N89" s="173"/>
      <c r="O89" s="173"/>
      <c r="P89" s="173"/>
      <c r="Q89" s="173"/>
      <c r="R89" s="173"/>
      <c r="S89" s="258"/>
      <c r="T89" s="174"/>
      <c r="U89" s="175"/>
      <c r="AB89" s="105"/>
    </row>
    <row r="90" spans="1:28" s="157" customFormat="1" ht="31.5" x14ac:dyDescent="0.25">
      <c r="A90" s="302" t="s">
        <v>204</v>
      </c>
      <c r="B90" s="299" t="s">
        <v>205</v>
      </c>
      <c r="C90" s="122"/>
      <c r="D90" s="122"/>
      <c r="E90" s="122"/>
      <c r="F90" s="122"/>
      <c r="G90" s="154"/>
      <c r="H90" s="154"/>
      <c r="I90" s="154"/>
      <c r="J90" s="154"/>
      <c r="K90" s="154"/>
      <c r="L90" s="154"/>
      <c r="M90" s="154"/>
      <c r="N90" s="154"/>
      <c r="O90" s="154"/>
      <c r="P90" s="154"/>
      <c r="Q90" s="154"/>
      <c r="R90" s="135"/>
      <c r="S90" s="252"/>
      <c r="T90" s="155"/>
      <c r="U90" s="156"/>
      <c r="AB90" s="138"/>
    </row>
    <row r="91" spans="1:28" s="157" customFormat="1" ht="63" x14ac:dyDescent="0.25">
      <c r="A91" s="296"/>
      <c r="B91" s="299" t="s">
        <v>206</v>
      </c>
      <c r="C91" s="122"/>
      <c r="D91" s="122"/>
      <c r="E91" s="122"/>
      <c r="F91" s="122"/>
      <c r="G91" s="154"/>
      <c r="H91" s="154"/>
      <c r="I91" s="154"/>
      <c r="J91" s="154"/>
      <c r="K91" s="154"/>
      <c r="L91" s="154"/>
      <c r="M91" s="154"/>
      <c r="N91" s="154"/>
      <c r="O91" s="154"/>
      <c r="P91" s="154"/>
      <c r="Q91" s="154"/>
      <c r="R91" s="135"/>
      <c r="S91" s="252"/>
      <c r="T91" s="155"/>
      <c r="U91" s="156"/>
      <c r="AB91" s="105"/>
    </row>
    <row r="92" spans="1:28" s="157" customFormat="1" ht="47.25" x14ac:dyDescent="0.25">
      <c r="A92" s="296" t="s">
        <v>207</v>
      </c>
      <c r="B92" s="305" t="s">
        <v>208</v>
      </c>
      <c r="C92" s="122"/>
      <c r="D92" s="122"/>
      <c r="E92" s="122"/>
      <c r="F92" s="122"/>
      <c r="G92" s="154"/>
      <c r="H92" s="154"/>
      <c r="I92" s="154"/>
      <c r="J92" s="154"/>
      <c r="K92" s="154"/>
      <c r="L92" s="154"/>
      <c r="M92" s="154"/>
      <c r="N92" s="154"/>
      <c r="O92" s="154"/>
      <c r="P92" s="154"/>
      <c r="Q92" s="154"/>
      <c r="R92" s="135"/>
      <c r="S92" s="252"/>
      <c r="T92" s="155"/>
      <c r="U92" s="156"/>
      <c r="AB92" s="105"/>
    </row>
    <row r="93" spans="1:28" s="157" customFormat="1" ht="63" x14ac:dyDescent="0.25">
      <c r="A93" s="296" t="s">
        <v>209</v>
      </c>
      <c r="B93" s="299" t="s">
        <v>210</v>
      </c>
      <c r="C93" s="122"/>
      <c r="D93" s="122"/>
      <c r="E93" s="122"/>
      <c r="F93" s="122"/>
      <c r="G93" s="154"/>
      <c r="H93" s="154"/>
      <c r="I93" s="154"/>
      <c r="J93" s="154"/>
      <c r="K93" s="154"/>
      <c r="L93" s="154"/>
      <c r="M93" s="154"/>
      <c r="N93" s="154"/>
      <c r="O93" s="154"/>
      <c r="P93" s="154"/>
      <c r="Q93" s="154"/>
      <c r="R93" s="135"/>
      <c r="S93" s="252"/>
      <c r="T93" s="155"/>
      <c r="U93" s="156"/>
      <c r="AB93" s="105"/>
    </row>
    <row r="94" spans="1:28" s="11" customFormat="1" x14ac:dyDescent="0.25">
      <c r="A94" s="177"/>
      <c r="B94" s="178"/>
      <c r="C94" s="122"/>
      <c r="D94" s="122"/>
      <c r="E94" s="122"/>
      <c r="F94" s="122"/>
      <c r="G94" s="164"/>
      <c r="H94" s="164"/>
      <c r="I94" s="164"/>
      <c r="J94" s="164"/>
      <c r="K94" s="164"/>
      <c r="L94" s="164"/>
      <c r="M94" s="164"/>
      <c r="N94" s="164"/>
      <c r="O94" s="164"/>
      <c r="P94" s="164"/>
      <c r="Q94" s="164"/>
      <c r="R94" s="135"/>
      <c r="S94" s="252"/>
      <c r="T94" s="155"/>
      <c r="U94" s="143"/>
    </row>
    <row r="95" spans="1:28" s="11" customFormat="1" x14ac:dyDescent="0.25">
      <c r="A95" s="177"/>
      <c r="B95" s="178"/>
      <c r="C95" s="122"/>
      <c r="D95" s="122"/>
      <c r="E95" s="122"/>
      <c r="F95" s="122"/>
      <c r="G95" s="164"/>
      <c r="H95" s="164"/>
      <c r="I95" s="164"/>
      <c r="J95" s="164"/>
      <c r="K95" s="164"/>
      <c r="L95" s="164"/>
      <c r="M95" s="164"/>
      <c r="N95" s="164"/>
      <c r="O95" s="164"/>
      <c r="P95" s="164"/>
      <c r="Q95" s="164"/>
      <c r="R95" s="135"/>
      <c r="S95" s="252"/>
      <c r="T95" s="155"/>
      <c r="U95" s="143"/>
    </row>
    <row r="96" spans="1:28" s="11" customFormat="1" x14ac:dyDescent="0.25">
      <c r="A96" s="177"/>
      <c r="B96" s="178"/>
      <c r="C96" s="122"/>
      <c r="D96" s="122"/>
      <c r="E96" s="122"/>
      <c r="F96" s="122"/>
      <c r="G96" s="164"/>
      <c r="H96" s="164"/>
      <c r="I96" s="164"/>
      <c r="J96" s="164"/>
      <c r="K96" s="164"/>
      <c r="L96" s="164"/>
      <c r="M96" s="164"/>
      <c r="N96" s="164"/>
      <c r="O96" s="164"/>
      <c r="P96" s="164"/>
      <c r="Q96" s="164"/>
      <c r="R96" s="135"/>
      <c r="S96" s="252"/>
      <c r="T96" s="155"/>
      <c r="U96" s="143"/>
    </row>
    <row r="97" spans="1:21" s="176" customFormat="1" x14ac:dyDescent="0.25">
      <c r="A97" s="179" t="s">
        <v>211</v>
      </c>
      <c r="B97" s="180"/>
      <c r="C97" s="181"/>
      <c r="D97" s="181"/>
      <c r="E97" s="181"/>
      <c r="F97" s="181"/>
      <c r="G97" s="182"/>
      <c r="H97" s="182"/>
      <c r="I97" s="182"/>
      <c r="J97" s="182"/>
      <c r="K97" s="182"/>
      <c r="L97" s="182"/>
      <c r="M97" s="182"/>
      <c r="N97" s="182"/>
      <c r="O97" s="182"/>
      <c r="P97" s="182"/>
      <c r="Q97" s="182"/>
      <c r="R97" s="182"/>
      <c r="S97" s="259"/>
      <c r="T97" s="174"/>
      <c r="U97" s="175"/>
    </row>
    <row r="98" spans="1:21" ht="78.75" x14ac:dyDescent="0.25">
      <c r="A98" s="296" t="s">
        <v>212</v>
      </c>
      <c r="B98" s="299" t="s">
        <v>213</v>
      </c>
      <c r="C98" s="122"/>
      <c r="D98" s="122"/>
      <c r="E98" s="122"/>
      <c r="F98" s="122"/>
      <c r="G98" s="135"/>
      <c r="H98" s="135"/>
      <c r="I98" s="135"/>
      <c r="J98" s="135"/>
      <c r="K98" s="135"/>
      <c r="L98" s="135"/>
      <c r="M98" s="135"/>
      <c r="N98" s="135"/>
      <c r="O98" s="135"/>
      <c r="P98" s="135"/>
      <c r="Q98" s="135"/>
      <c r="R98" s="135"/>
      <c r="S98" s="252"/>
      <c r="T98" s="101"/>
    </row>
    <row r="99" spans="1:21" x14ac:dyDescent="0.25">
      <c r="A99" s="144"/>
      <c r="B99" s="100"/>
      <c r="C99" s="122"/>
      <c r="D99" s="122"/>
      <c r="E99" s="122"/>
      <c r="F99" s="122"/>
      <c r="G99" s="135"/>
      <c r="H99" s="135"/>
      <c r="I99" s="135"/>
      <c r="J99" s="135"/>
      <c r="K99" s="135"/>
      <c r="L99" s="135"/>
      <c r="M99" s="135"/>
      <c r="N99" s="135"/>
      <c r="O99" s="135"/>
      <c r="P99" s="135"/>
      <c r="Q99" s="135"/>
      <c r="R99" s="135"/>
      <c r="S99" s="252"/>
      <c r="T99" s="101"/>
    </row>
    <row r="100" spans="1:21" x14ac:dyDescent="0.25">
      <c r="A100" s="144"/>
      <c r="B100" s="100"/>
      <c r="C100" s="122"/>
      <c r="D100" s="122"/>
      <c r="E100" s="122"/>
      <c r="F100" s="122"/>
      <c r="G100" s="135"/>
      <c r="H100" s="135"/>
      <c r="I100" s="135"/>
      <c r="J100" s="135"/>
      <c r="K100" s="135"/>
      <c r="L100" s="135"/>
      <c r="M100" s="135"/>
      <c r="N100" s="135"/>
      <c r="O100" s="135"/>
      <c r="P100" s="135"/>
      <c r="Q100" s="135"/>
      <c r="R100" s="135"/>
      <c r="S100" s="252"/>
      <c r="T100" s="101"/>
    </row>
    <row r="101" spans="1:21" x14ac:dyDescent="0.25">
      <c r="A101" s="144"/>
      <c r="B101" s="100"/>
      <c r="C101" s="122"/>
      <c r="D101" s="122"/>
      <c r="E101" s="122"/>
      <c r="F101" s="122"/>
      <c r="G101" s="135"/>
      <c r="H101" s="135"/>
      <c r="I101" s="135"/>
      <c r="J101" s="135"/>
      <c r="K101" s="135"/>
      <c r="L101" s="135"/>
      <c r="M101" s="135"/>
      <c r="N101" s="135"/>
      <c r="O101" s="135"/>
      <c r="P101" s="135"/>
      <c r="Q101" s="135"/>
      <c r="R101" s="135"/>
      <c r="S101" s="252"/>
      <c r="T101" s="101"/>
    </row>
    <row r="102" spans="1:21" x14ac:dyDescent="0.25">
      <c r="A102" s="144"/>
      <c r="B102" s="100"/>
      <c r="C102" s="122"/>
      <c r="D102" s="122"/>
      <c r="E102" s="122"/>
      <c r="F102" s="122"/>
      <c r="G102" s="135"/>
      <c r="H102" s="135"/>
      <c r="I102" s="135"/>
      <c r="J102" s="135"/>
      <c r="K102" s="135"/>
      <c r="L102" s="135"/>
      <c r="M102" s="135"/>
      <c r="N102" s="135"/>
      <c r="O102" s="135"/>
      <c r="P102" s="135"/>
      <c r="Q102" s="135"/>
      <c r="R102" s="135"/>
      <c r="S102" s="252"/>
      <c r="T102" s="101"/>
    </row>
    <row r="103" spans="1:21" x14ac:dyDescent="0.25">
      <c r="A103" s="144"/>
      <c r="B103" s="100"/>
      <c r="C103" s="122"/>
      <c r="D103" s="122"/>
      <c r="E103" s="122"/>
      <c r="F103" s="122"/>
      <c r="G103" s="135"/>
      <c r="H103" s="135"/>
      <c r="I103" s="135"/>
      <c r="J103" s="135"/>
      <c r="K103" s="135"/>
      <c r="L103" s="135"/>
      <c r="M103" s="135"/>
      <c r="N103" s="135"/>
      <c r="O103" s="135"/>
      <c r="P103" s="135"/>
      <c r="Q103" s="135"/>
      <c r="R103" s="135"/>
      <c r="S103" s="252"/>
      <c r="T103" s="101"/>
    </row>
    <row r="104" spans="1:21" x14ac:dyDescent="0.25">
      <c r="A104" s="320"/>
      <c r="B104" s="183"/>
      <c r="C104" s="184"/>
      <c r="D104" s="184"/>
      <c r="E104" s="184"/>
      <c r="F104" s="184"/>
      <c r="G104" s="135"/>
      <c r="H104" s="135"/>
      <c r="I104" s="135"/>
      <c r="J104" s="135"/>
      <c r="K104" s="135"/>
      <c r="L104" s="135"/>
      <c r="M104" s="135"/>
      <c r="N104" s="135"/>
      <c r="O104" s="135"/>
      <c r="P104" s="135"/>
      <c r="Q104" s="135"/>
      <c r="R104" s="135"/>
      <c r="S104" s="252"/>
      <c r="T104" s="101"/>
    </row>
    <row r="105" spans="1:21" x14ac:dyDescent="0.25">
      <c r="A105" s="321" t="s">
        <v>214</v>
      </c>
      <c r="B105" s="185"/>
      <c r="C105" s="186"/>
      <c r="D105" s="186"/>
      <c r="E105" s="186"/>
      <c r="F105" s="186"/>
      <c r="G105" s="187"/>
      <c r="H105" s="187"/>
      <c r="I105" s="187"/>
      <c r="J105" s="187"/>
      <c r="K105" s="187"/>
      <c r="L105" s="187"/>
      <c r="M105" s="187"/>
      <c r="N105" s="187"/>
      <c r="O105" s="187"/>
      <c r="P105" s="187"/>
      <c r="Q105" s="187"/>
      <c r="R105" s="187"/>
      <c r="S105" s="260"/>
      <c r="T105" s="101"/>
    </row>
    <row r="106" spans="1:21" s="157" customFormat="1" ht="31.5" x14ac:dyDescent="0.25">
      <c r="A106" s="296" t="s">
        <v>215</v>
      </c>
      <c r="B106" s="299" t="s">
        <v>216</v>
      </c>
      <c r="C106" s="122"/>
      <c r="D106" s="122"/>
      <c r="E106" s="122"/>
      <c r="F106" s="122"/>
      <c r="G106" s="154"/>
      <c r="H106" s="154"/>
      <c r="I106" s="154"/>
      <c r="J106" s="154"/>
      <c r="K106" s="154"/>
      <c r="L106" s="154"/>
      <c r="M106" s="154"/>
      <c r="N106" s="154"/>
      <c r="O106" s="154"/>
      <c r="P106" s="154"/>
      <c r="Q106" s="154"/>
      <c r="R106" s="135"/>
      <c r="S106" s="252"/>
      <c r="T106" s="101"/>
      <c r="U106" s="156"/>
    </row>
    <row r="107" spans="1:21" s="157" customFormat="1" ht="47.25" x14ac:dyDescent="0.25">
      <c r="A107" s="296"/>
      <c r="B107" s="299" t="s">
        <v>217</v>
      </c>
      <c r="C107" s="122"/>
      <c r="D107" s="122"/>
      <c r="E107" s="122"/>
      <c r="F107" s="122"/>
      <c r="G107" s="154"/>
      <c r="H107" s="154"/>
      <c r="I107" s="154"/>
      <c r="J107" s="154"/>
      <c r="K107" s="154"/>
      <c r="L107" s="154"/>
      <c r="M107" s="154"/>
      <c r="N107" s="154"/>
      <c r="O107" s="154"/>
      <c r="P107" s="154"/>
      <c r="Q107" s="154"/>
      <c r="R107" s="135"/>
      <c r="S107" s="252"/>
      <c r="T107" s="101"/>
      <c r="U107" s="156"/>
    </row>
    <row r="108" spans="1:21" s="157" customFormat="1" x14ac:dyDescent="0.25">
      <c r="A108" s="188"/>
      <c r="B108" s="100"/>
      <c r="C108" s="122"/>
      <c r="D108" s="122"/>
      <c r="E108" s="122"/>
      <c r="F108" s="122"/>
      <c r="G108" s="154"/>
      <c r="H108" s="154"/>
      <c r="I108" s="154"/>
      <c r="J108" s="154"/>
      <c r="K108" s="154"/>
      <c r="L108" s="154"/>
      <c r="M108" s="154"/>
      <c r="N108" s="154"/>
      <c r="O108" s="154"/>
      <c r="P108" s="154"/>
      <c r="Q108" s="154"/>
      <c r="R108" s="135"/>
      <c r="S108" s="252"/>
      <c r="T108" s="101"/>
      <c r="U108" s="156"/>
    </row>
    <row r="109" spans="1:21" s="157" customFormat="1" x14ac:dyDescent="0.25">
      <c r="A109" s="188"/>
      <c r="B109" s="100"/>
      <c r="C109" s="122"/>
      <c r="D109" s="122"/>
      <c r="E109" s="122"/>
      <c r="F109" s="122"/>
      <c r="G109" s="154"/>
      <c r="H109" s="154"/>
      <c r="I109" s="154"/>
      <c r="J109" s="154"/>
      <c r="K109" s="154"/>
      <c r="L109" s="154"/>
      <c r="M109" s="154"/>
      <c r="N109" s="154"/>
      <c r="O109" s="154"/>
      <c r="P109" s="154"/>
      <c r="Q109" s="154"/>
      <c r="R109" s="135"/>
      <c r="S109" s="252"/>
      <c r="T109" s="101"/>
      <c r="U109" s="156"/>
    </row>
    <row r="110" spans="1:21" s="157" customFormat="1" x14ac:dyDescent="0.25">
      <c r="A110" s="188"/>
      <c r="B110" s="100"/>
      <c r="C110" s="122"/>
      <c r="D110" s="122"/>
      <c r="E110" s="122"/>
      <c r="F110" s="122"/>
      <c r="G110" s="154"/>
      <c r="H110" s="154"/>
      <c r="I110" s="154"/>
      <c r="J110" s="154"/>
      <c r="K110" s="154"/>
      <c r="L110" s="154"/>
      <c r="M110" s="154"/>
      <c r="N110" s="154"/>
      <c r="O110" s="154"/>
      <c r="P110" s="154"/>
      <c r="Q110" s="154"/>
      <c r="R110" s="135"/>
      <c r="S110" s="252"/>
      <c r="T110" s="101"/>
      <c r="U110" s="156"/>
    </row>
    <row r="111" spans="1:21" s="157" customFormat="1" x14ac:dyDescent="0.25">
      <c r="A111" s="188"/>
      <c r="B111" s="100"/>
      <c r="C111" s="122"/>
      <c r="D111" s="122"/>
      <c r="E111" s="122"/>
      <c r="F111" s="122"/>
      <c r="G111" s="154"/>
      <c r="H111" s="154"/>
      <c r="I111" s="154"/>
      <c r="J111" s="154"/>
      <c r="K111" s="154"/>
      <c r="L111" s="154"/>
      <c r="M111" s="154"/>
      <c r="N111" s="154"/>
      <c r="O111" s="154"/>
      <c r="P111" s="154"/>
      <c r="Q111" s="154"/>
      <c r="R111" s="135"/>
      <c r="S111" s="252"/>
      <c r="T111" s="101"/>
      <c r="U111" s="156"/>
    </row>
    <row r="112" spans="1:21" s="157" customFormat="1" x14ac:dyDescent="0.25">
      <c r="A112" s="188"/>
      <c r="B112" s="100"/>
      <c r="C112" s="122"/>
      <c r="D112" s="122"/>
      <c r="E112" s="122"/>
      <c r="F112" s="122"/>
      <c r="G112" s="154"/>
      <c r="H112" s="154"/>
      <c r="I112" s="154"/>
      <c r="J112" s="154"/>
      <c r="K112" s="154"/>
      <c r="L112" s="154"/>
      <c r="M112" s="154"/>
      <c r="N112" s="154"/>
      <c r="O112" s="154"/>
      <c r="P112" s="154"/>
      <c r="Q112" s="154"/>
      <c r="R112" s="135"/>
      <c r="S112" s="252"/>
      <c r="T112" s="101"/>
      <c r="U112" s="156"/>
    </row>
    <row r="113" spans="1:21" s="11" customFormat="1" x14ac:dyDescent="0.25">
      <c r="A113" s="189" t="s">
        <v>218</v>
      </c>
      <c r="B113" s="190"/>
      <c r="C113" s="191"/>
      <c r="D113" s="191"/>
      <c r="E113" s="191"/>
      <c r="F113" s="191"/>
      <c r="G113" s="192" t="s">
        <v>219</v>
      </c>
      <c r="H113" s="192" t="s">
        <v>219</v>
      </c>
      <c r="I113" s="192"/>
      <c r="J113" s="192"/>
      <c r="K113" s="192"/>
      <c r="L113" s="192"/>
      <c r="M113" s="192"/>
      <c r="N113" s="192"/>
      <c r="O113" s="192"/>
      <c r="P113" s="192"/>
      <c r="Q113" s="192"/>
      <c r="R113" s="192" t="s">
        <v>219</v>
      </c>
      <c r="S113" s="261"/>
      <c r="T113" s="101"/>
      <c r="U113" s="143"/>
    </row>
    <row r="114" spans="1:21" ht="94.5" x14ac:dyDescent="0.25">
      <c r="A114" s="296" t="s">
        <v>220</v>
      </c>
      <c r="B114" s="306" t="s">
        <v>221</v>
      </c>
      <c r="C114" s="194"/>
      <c r="D114" s="194"/>
      <c r="E114" s="194"/>
      <c r="F114" s="194"/>
      <c r="G114" s="135"/>
      <c r="H114" s="135"/>
      <c r="I114" s="135"/>
      <c r="J114" s="135"/>
      <c r="K114" s="135"/>
      <c r="L114" s="135"/>
      <c r="M114" s="135"/>
      <c r="N114" s="135"/>
      <c r="O114" s="135"/>
      <c r="P114" s="135"/>
      <c r="Q114" s="135"/>
      <c r="R114" s="135"/>
      <c r="S114" s="252"/>
      <c r="T114" s="101"/>
    </row>
    <row r="115" spans="1:21" ht="31.5" x14ac:dyDescent="0.25">
      <c r="A115" s="296"/>
      <c r="B115" s="307" t="s">
        <v>222</v>
      </c>
      <c r="C115" s="265"/>
      <c r="D115" s="265"/>
      <c r="E115" s="265"/>
      <c r="F115" s="265"/>
      <c r="G115" s="266"/>
      <c r="H115" s="266"/>
      <c r="I115" s="266"/>
      <c r="J115" s="266"/>
      <c r="K115" s="266"/>
      <c r="L115" s="266"/>
      <c r="M115" s="266"/>
      <c r="N115" s="266"/>
      <c r="O115" s="266"/>
      <c r="P115" s="266"/>
      <c r="Q115" s="266"/>
      <c r="R115" s="266"/>
      <c r="S115" s="267"/>
      <c r="T115" s="101"/>
    </row>
    <row r="116" spans="1:21" x14ac:dyDescent="0.25">
      <c r="A116" s="296"/>
      <c r="B116" s="293" t="s">
        <v>223</v>
      </c>
      <c r="C116" s="265"/>
      <c r="D116" s="265"/>
      <c r="E116" s="265"/>
      <c r="F116" s="265"/>
      <c r="G116" s="266"/>
      <c r="H116" s="266"/>
      <c r="I116" s="266"/>
      <c r="J116" s="266"/>
      <c r="K116" s="266"/>
      <c r="L116" s="266"/>
      <c r="M116" s="266"/>
      <c r="N116" s="266"/>
      <c r="O116" s="266"/>
      <c r="P116" s="266"/>
      <c r="Q116" s="266"/>
      <c r="R116" s="266"/>
      <c r="S116" s="267"/>
      <c r="T116" s="101"/>
    </row>
    <row r="117" spans="1:21" ht="31.5" x14ac:dyDescent="0.25">
      <c r="A117" s="308" t="s">
        <v>224</v>
      </c>
      <c r="B117" s="307" t="s">
        <v>225</v>
      </c>
      <c r="C117" s="265"/>
      <c r="D117" s="265"/>
      <c r="E117" s="265"/>
      <c r="F117" s="265"/>
      <c r="G117" s="266"/>
      <c r="H117" s="266"/>
      <c r="I117" s="266"/>
      <c r="J117" s="266"/>
      <c r="K117" s="266"/>
      <c r="L117" s="266"/>
      <c r="M117" s="266"/>
      <c r="N117" s="266"/>
      <c r="O117" s="266"/>
      <c r="P117" s="266"/>
      <c r="Q117" s="266"/>
      <c r="R117" s="266"/>
      <c r="S117" s="267"/>
      <c r="T117" s="101"/>
    </row>
    <row r="118" spans="1:21" x14ac:dyDescent="0.25">
      <c r="A118" s="263"/>
      <c r="B118" s="264"/>
      <c r="C118" s="265"/>
      <c r="D118" s="265"/>
      <c r="E118" s="265"/>
      <c r="F118" s="265"/>
      <c r="G118" s="266"/>
      <c r="H118" s="266"/>
      <c r="I118" s="266"/>
      <c r="J118" s="266"/>
      <c r="K118" s="266"/>
      <c r="L118" s="266"/>
      <c r="M118" s="266"/>
      <c r="N118" s="266"/>
      <c r="O118" s="266"/>
      <c r="P118" s="266"/>
      <c r="Q118" s="266"/>
      <c r="R118" s="266"/>
      <c r="S118" s="267"/>
      <c r="T118" s="101"/>
    </row>
    <row r="119" spans="1:21" x14ac:dyDescent="0.25">
      <c r="A119" s="263"/>
      <c r="B119" s="264"/>
      <c r="C119" s="265"/>
      <c r="D119" s="265"/>
      <c r="E119" s="265"/>
      <c r="F119" s="265"/>
      <c r="G119" s="266"/>
      <c r="H119" s="266"/>
      <c r="I119" s="266"/>
      <c r="J119" s="266"/>
      <c r="K119" s="266"/>
      <c r="L119" s="266"/>
      <c r="M119" s="266"/>
      <c r="N119" s="266"/>
      <c r="O119" s="266"/>
      <c r="P119" s="266"/>
      <c r="Q119" s="266"/>
      <c r="R119" s="266"/>
      <c r="S119" s="267"/>
      <c r="T119" s="101"/>
    </row>
    <row r="120" spans="1:21" x14ac:dyDescent="0.25">
      <c r="A120" s="263"/>
      <c r="B120" s="264"/>
      <c r="C120" s="265"/>
      <c r="D120" s="265"/>
      <c r="E120" s="265"/>
      <c r="F120" s="265"/>
      <c r="G120" s="266"/>
      <c r="H120" s="266"/>
      <c r="I120" s="266"/>
      <c r="J120" s="266"/>
      <c r="K120" s="266"/>
      <c r="L120" s="266"/>
      <c r="M120" s="266"/>
      <c r="N120" s="266"/>
      <c r="O120" s="266"/>
      <c r="P120" s="266"/>
      <c r="Q120" s="266"/>
      <c r="R120" s="266"/>
      <c r="S120" s="267"/>
      <c r="T120" s="101"/>
    </row>
    <row r="121" spans="1:21" ht="16.5" thickBot="1" x14ac:dyDescent="0.3">
      <c r="A121" s="195"/>
      <c r="B121" s="196"/>
      <c r="C121" s="197"/>
      <c r="D121" s="197"/>
      <c r="E121" s="197"/>
      <c r="F121" s="197"/>
      <c r="G121" s="198"/>
      <c r="H121" s="198"/>
      <c r="I121" s="198"/>
      <c r="J121" s="198"/>
      <c r="K121" s="198"/>
      <c r="L121" s="198"/>
      <c r="M121" s="198"/>
      <c r="N121" s="198"/>
      <c r="O121" s="198"/>
      <c r="P121" s="198"/>
      <c r="Q121" s="198"/>
      <c r="R121" s="198"/>
      <c r="S121" s="262"/>
      <c r="T121" s="199"/>
    </row>
    <row r="122" spans="1:21" x14ac:dyDescent="0.25">
      <c r="B122" s="203"/>
      <c r="C122" s="204"/>
      <c r="D122" s="204"/>
      <c r="E122" s="204"/>
      <c r="F122" s="204"/>
      <c r="S122" s="205"/>
      <c r="T122" s="206"/>
    </row>
    <row r="123" spans="1:21" x14ac:dyDescent="0.25">
      <c r="A123" s="201"/>
      <c r="B123" s="203"/>
      <c r="C123" s="204"/>
      <c r="D123" s="204"/>
      <c r="E123" s="204"/>
      <c r="F123" s="204"/>
      <c r="S123" s="205"/>
      <c r="T123" s="206"/>
    </row>
    <row r="124" spans="1:21" ht="18.75" x14ac:dyDescent="0.25">
      <c r="A124" s="202" t="s">
        <v>226</v>
      </c>
      <c r="B124" s="203"/>
      <c r="C124" s="204"/>
      <c r="D124" s="204"/>
      <c r="E124" s="204"/>
      <c r="F124" s="204"/>
      <c r="S124" s="205"/>
      <c r="T124" s="206"/>
    </row>
    <row r="125" spans="1:21" x14ac:dyDescent="0.25">
      <c r="A125" s="72"/>
      <c r="B125" s="207"/>
      <c r="C125" s="208"/>
      <c r="D125" s="208"/>
      <c r="E125" s="208"/>
      <c r="F125" s="208"/>
      <c r="T125" s="206"/>
    </row>
    <row r="126" spans="1:21" x14ac:dyDescent="0.25">
      <c r="A126" s="210" t="s">
        <v>227</v>
      </c>
      <c r="B126" s="207"/>
      <c r="C126" s="208"/>
      <c r="D126" s="208"/>
      <c r="E126" s="208"/>
      <c r="F126" s="208"/>
      <c r="T126" s="206"/>
    </row>
    <row r="127" spans="1:21" x14ac:dyDescent="0.25">
      <c r="A127" s="211" t="s">
        <v>158</v>
      </c>
      <c r="B127" s="207"/>
      <c r="C127" s="208"/>
      <c r="D127" s="208"/>
      <c r="E127" s="208"/>
      <c r="F127" s="208"/>
      <c r="T127" s="206"/>
    </row>
    <row r="128" spans="1:21" x14ac:dyDescent="0.25">
      <c r="A128" s="212" t="s">
        <v>167</v>
      </c>
      <c r="B128" s="207"/>
      <c r="C128" s="208"/>
      <c r="D128" s="208"/>
      <c r="E128" s="208"/>
      <c r="F128" s="208"/>
      <c r="T128" s="206"/>
    </row>
    <row r="129" spans="1:20" x14ac:dyDescent="0.25">
      <c r="A129" s="213" t="s">
        <v>176</v>
      </c>
      <c r="B129" s="207"/>
      <c r="C129" s="208"/>
      <c r="D129" s="208"/>
      <c r="E129" s="208"/>
      <c r="F129" s="208"/>
      <c r="T129" s="206"/>
    </row>
    <row r="130" spans="1:20" x14ac:dyDescent="0.25">
      <c r="A130" s="214" t="s">
        <v>188</v>
      </c>
      <c r="B130" s="207"/>
      <c r="C130" s="208"/>
      <c r="D130" s="208"/>
      <c r="E130" s="208"/>
      <c r="F130" s="208"/>
      <c r="T130" s="206"/>
    </row>
    <row r="131" spans="1:20" x14ac:dyDescent="0.25">
      <c r="A131" s="215" t="s">
        <v>228</v>
      </c>
      <c r="B131" s="207"/>
      <c r="C131" s="208"/>
      <c r="D131" s="208"/>
      <c r="E131" s="208"/>
      <c r="F131" s="208"/>
      <c r="T131" s="206"/>
    </row>
    <row r="132" spans="1:20" x14ac:dyDescent="0.25">
      <c r="A132" s="216" t="s">
        <v>202</v>
      </c>
      <c r="B132" s="207"/>
      <c r="C132" s="208"/>
      <c r="D132" s="208"/>
      <c r="E132" s="208"/>
      <c r="F132" s="208"/>
      <c r="T132" s="206"/>
    </row>
    <row r="133" spans="1:20" x14ac:dyDescent="0.25">
      <c r="A133" s="217" t="s">
        <v>229</v>
      </c>
      <c r="B133" s="207"/>
      <c r="C133" s="208"/>
      <c r="D133" s="208"/>
      <c r="E133" s="208"/>
      <c r="F133" s="208"/>
      <c r="T133" s="206"/>
    </row>
    <row r="134" spans="1:20" x14ac:dyDescent="0.25">
      <c r="A134" s="218" t="s">
        <v>211</v>
      </c>
      <c r="B134" s="219"/>
      <c r="C134" s="220"/>
      <c r="D134" s="220"/>
      <c r="E134" s="220"/>
      <c r="F134" s="220"/>
      <c r="G134" s="221"/>
      <c r="H134" s="221"/>
      <c r="I134" s="221"/>
      <c r="J134" s="221"/>
      <c r="K134" s="221"/>
      <c r="L134" s="221"/>
      <c r="M134" s="221"/>
      <c r="N134" s="221"/>
      <c r="O134" s="221"/>
      <c r="P134" s="221"/>
      <c r="Q134" s="221"/>
      <c r="R134" s="221"/>
      <c r="S134" s="222"/>
      <c r="T134" s="223"/>
    </row>
    <row r="135" spans="1:20" x14ac:dyDescent="0.25">
      <c r="A135" s="224" t="s">
        <v>214</v>
      </c>
      <c r="B135" s="225"/>
      <c r="C135" s="11"/>
      <c r="D135" s="11"/>
      <c r="E135" s="11"/>
      <c r="F135" s="11"/>
      <c r="S135" s="97"/>
      <c r="T135" s="97"/>
    </row>
    <row r="136" spans="1:20" x14ac:dyDescent="0.25">
      <c r="A136" s="226" t="s">
        <v>218</v>
      </c>
      <c r="B136" s="225"/>
      <c r="C136" s="11"/>
      <c r="D136" s="11"/>
      <c r="E136" s="11"/>
      <c r="F136" s="11"/>
      <c r="S136" s="97"/>
      <c r="T136" s="97"/>
    </row>
    <row r="137" spans="1:20" x14ac:dyDescent="0.25">
      <c r="A137" s="227" t="s">
        <v>230</v>
      </c>
      <c r="B137" s="228" t="s">
        <v>231</v>
      </c>
      <c r="C137" s="229"/>
      <c r="D137" s="247"/>
      <c r="E137" s="247"/>
      <c r="F137" s="247"/>
      <c r="S137" s="97"/>
      <c r="T137" s="97"/>
    </row>
    <row r="138" spans="1:20" x14ac:dyDescent="0.25">
      <c r="A138" s="230"/>
      <c r="B138" s="200" t="s">
        <v>232</v>
      </c>
      <c r="C138" s="231"/>
      <c r="D138" s="248"/>
      <c r="E138" s="248"/>
      <c r="F138" s="248"/>
      <c r="S138" s="97"/>
      <c r="T138" s="97"/>
    </row>
    <row r="139" spans="1:20" x14ac:dyDescent="0.25">
      <c r="A139" s="230"/>
      <c r="B139" s="200" t="s">
        <v>233</v>
      </c>
      <c r="C139" s="232"/>
      <c r="D139" s="249"/>
      <c r="E139" s="249"/>
      <c r="F139" s="249"/>
      <c r="S139" s="97"/>
      <c r="T139" s="97"/>
    </row>
    <row r="140" spans="1:20" x14ac:dyDescent="0.25">
      <c r="A140" s="233"/>
      <c r="B140" s="234" t="s">
        <v>234</v>
      </c>
      <c r="C140" s="235"/>
      <c r="D140" s="250"/>
      <c r="E140" s="250"/>
      <c r="F140" s="250"/>
      <c r="S140" s="97"/>
      <c r="T140" s="97"/>
    </row>
    <row r="141" spans="1:20" x14ac:dyDescent="0.25">
      <c r="S141" s="97"/>
      <c r="T141" s="97"/>
    </row>
  </sheetData>
  <dataConsolidate/>
  <conditionalFormatting sqref="C5:F13 C15:F24 C27:F33 C35:F42 C44:F52 C54:F61 C63:F70 C72:F88 C90:F96 C98:F104 C106:F112 C114:F121">
    <cfRule type="expression" dxfId="2" priority="1">
      <formula>AND(SUM($G5:$R5)&lt;&gt;0,$C5="")</formula>
    </cfRule>
  </conditionalFormatting>
  <hyperlinks>
    <hyperlink ref="B114" r:id="rId1" display="https://www.anzics.com.au/wp-content/uploads/2022/04/A-beginners-guide-to-Sustainability-in-the-ICU.pdf" xr:uid="{18B39C4E-BA40-48E9-886C-1BEE5C9E127E}"/>
  </hyperlinks>
  <pageMargins left="0.7" right="0.7" top="0.75" bottom="0.75" header="0.3" footer="0.3"/>
  <legacyDrawing r:id="rId2"/>
  <extLst>
    <ext xmlns:x14="http://schemas.microsoft.com/office/spreadsheetml/2009/9/main" uri="{CCE6A557-97BC-4b89-ADB6-D9C93CAAB3DF}">
      <x14:dataValidations xmlns:xm="http://schemas.microsoft.com/office/excel/2006/main" count="1">
        <x14:dataValidation type="list" showInputMessage="1" showErrorMessage="1" xr:uid="{21E5DE99-485D-43C3-8099-AB2AD202F8DD}">
          <x14:formula1>
            <xm:f>'Dropdown list values'!$B$1:$B$38</xm:f>
          </x14:formula1>
          <xm:sqref>C5:F13 C114:F121 C15:F24 C98:F104 C72:F88 C90:F96 C54:F61 C44:F52 C35:F42 C27:F33 C106:F112 C63:F70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B1078-FC0E-48EC-AB1C-8FD188D77050}">
  <sheetPr>
    <pageSetUpPr fitToPage="1"/>
  </sheetPr>
  <dimension ref="A1:R44"/>
  <sheetViews>
    <sheetView topLeftCell="A10" zoomScaleNormal="100" workbookViewId="0">
      <selection activeCell="G6" sqref="G6"/>
    </sheetView>
  </sheetViews>
  <sheetFormatPr defaultColWidth="9.140625" defaultRowHeight="15" x14ac:dyDescent="0.25"/>
  <cols>
    <col min="1" max="1" width="31.140625" style="11" customWidth="1"/>
    <col min="2" max="2" width="27.28515625" style="11" customWidth="1"/>
    <col min="3" max="3" width="26.42578125" style="11" customWidth="1"/>
    <col min="4" max="4" width="9.140625" style="11"/>
    <col min="5" max="5" width="9.5703125" style="11" bestFit="1" customWidth="1"/>
    <col min="6" max="6" width="9.140625" style="11"/>
    <col min="7" max="7" width="18.140625" style="11" customWidth="1"/>
    <col min="8" max="16" width="9.140625" style="11"/>
    <col min="17" max="18" width="9.140625" style="11" hidden="1" customWidth="1"/>
    <col min="19" max="16384" width="9.140625" style="11"/>
  </cols>
  <sheetData>
    <row r="1" spans="1:18" ht="31.5" x14ac:dyDescent="0.5">
      <c r="A1" s="62" t="s">
        <v>250</v>
      </c>
      <c r="B1" s="63"/>
      <c r="C1" s="63"/>
      <c r="D1" s="64"/>
      <c r="E1" s="64"/>
      <c r="F1" s="64"/>
      <c r="G1" s="64"/>
      <c r="H1" s="64"/>
      <c r="I1" s="64"/>
      <c r="J1" s="65"/>
      <c r="Q1" s="242" t="s">
        <v>235</v>
      </c>
      <c r="R1" s="242" t="s">
        <v>236</v>
      </c>
    </row>
    <row r="2" spans="1:18" ht="31.5" x14ac:dyDescent="0.25">
      <c r="A2" s="66" t="str">
        <f>"Years: "&amp;YEAR($A$31)&amp;"/"&amp;YEAR($A$42)</f>
        <v>Years: 2026/2027</v>
      </c>
      <c r="J2" s="67"/>
      <c r="Q2" s="242" t="s">
        <v>237</v>
      </c>
      <c r="R2" s="242">
        <v>458</v>
      </c>
    </row>
    <row r="3" spans="1:18" ht="15.75" x14ac:dyDescent="0.25">
      <c r="A3" s="68" t="str">
        <f>"Cost Centre: "&amp;_xlfn.XLOOKUP($A$1,$Q:$Q,$R:$R)</f>
        <v>Cost Centre: 462</v>
      </c>
      <c r="J3" s="67"/>
      <c r="Q3" s="242" t="s">
        <v>238</v>
      </c>
      <c r="R3" s="242">
        <v>465</v>
      </c>
    </row>
    <row r="4" spans="1:18" ht="15.75" x14ac:dyDescent="0.25">
      <c r="A4" s="68" t="s">
        <v>328</v>
      </c>
      <c r="B4" s="246" t="s">
        <v>239</v>
      </c>
      <c r="C4" s="11" t="s">
        <v>240</v>
      </c>
      <c r="J4" s="67"/>
      <c r="Q4" s="242" t="s">
        <v>241</v>
      </c>
      <c r="R4" s="242">
        <v>457</v>
      </c>
    </row>
    <row r="5" spans="1:18" ht="15.75" x14ac:dyDescent="0.25">
      <c r="A5" s="68" t="s">
        <v>327</v>
      </c>
      <c r="B5" s="246" t="s">
        <v>239</v>
      </c>
      <c r="C5" s="11" t="s">
        <v>242</v>
      </c>
      <c r="J5" s="67"/>
      <c r="Q5" s="242" t="s">
        <v>243</v>
      </c>
      <c r="R5" s="242">
        <v>468</v>
      </c>
    </row>
    <row r="6" spans="1:18" ht="15.75" x14ac:dyDescent="0.25">
      <c r="A6" s="68"/>
      <c r="J6" s="67"/>
      <c r="Q6" s="242" t="s">
        <v>244</v>
      </c>
      <c r="R6" s="242">
        <v>476</v>
      </c>
    </row>
    <row r="7" spans="1:18" ht="18.75" x14ac:dyDescent="0.25">
      <c r="A7" s="69" t="s">
        <v>245</v>
      </c>
      <c r="J7" s="67"/>
      <c r="Q7" s="242" t="s">
        <v>246</v>
      </c>
      <c r="R7" s="242">
        <v>474</v>
      </c>
    </row>
    <row r="8" spans="1:18" x14ac:dyDescent="0.25">
      <c r="A8" s="11" t="s">
        <v>247</v>
      </c>
      <c r="J8" s="67"/>
      <c r="Q8" s="242" t="s">
        <v>248</v>
      </c>
      <c r="R8" s="242">
        <v>466</v>
      </c>
    </row>
    <row r="9" spans="1:18" x14ac:dyDescent="0.25">
      <c r="A9" s="11" t="s">
        <v>249</v>
      </c>
      <c r="J9" s="67"/>
      <c r="Q9" s="242" t="s">
        <v>250</v>
      </c>
      <c r="R9" s="242">
        <v>462</v>
      </c>
    </row>
    <row r="10" spans="1:18" x14ac:dyDescent="0.25">
      <c r="A10" s="11" t="s">
        <v>251</v>
      </c>
      <c r="J10" s="67"/>
      <c r="Q10" s="242" t="s">
        <v>252</v>
      </c>
      <c r="R10" s="242">
        <v>451</v>
      </c>
    </row>
    <row r="11" spans="1:18" x14ac:dyDescent="0.25">
      <c r="A11" s="11" t="s">
        <v>253</v>
      </c>
      <c r="J11" s="67"/>
      <c r="Q11" s="242" t="s">
        <v>254</v>
      </c>
      <c r="R11" s="242">
        <v>460</v>
      </c>
    </row>
    <row r="12" spans="1:18" x14ac:dyDescent="0.25">
      <c r="A12" s="11" t="s">
        <v>255</v>
      </c>
      <c r="J12" s="67"/>
      <c r="Q12" s="242" t="s">
        <v>256</v>
      </c>
      <c r="R12" s="242">
        <v>478</v>
      </c>
    </row>
    <row r="13" spans="1:18" ht="19.5" thickBot="1" x14ac:dyDescent="0.3">
      <c r="A13" s="69"/>
      <c r="J13" s="67"/>
      <c r="Q13" s="242" t="s">
        <v>257</v>
      </c>
      <c r="R13" s="242">
        <v>479</v>
      </c>
    </row>
    <row r="14" spans="1:18" ht="18.75" x14ac:dyDescent="0.3">
      <c r="A14" s="70" t="s">
        <v>258</v>
      </c>
      <c r="B14" s="64"/>
      <c r="C14" s="64"/>
      <c r="D14" s="64"/>
      <c r="E14" s="64"/>
      <c r="F14" s="64"/>
      <c r="G14" s="64"/>
      <c r="H14" s="64"/>
      <c r="I14" s="64"/>
      <c r="J14" s="65"/>
      <c r="Q14" s="242" t="s">
        <v>259</v>
      </c>
      <c r="R14" s="242">
        <v>464</v>
      </c>
    </row>
    <row r="15" spans="1:18" x14ac:dyDescent="0.25">
      <c r="A15" s="71" t="s">
        <v>260</v>
      </c>
      <c r="B15" s="72" t="s">
        <v>261</v>
      </c>
      <c r="E15" s="72" t="s">
        <v>262</v>
      </c>
      <c r="J15" s="67"/>
      <c r="Q15" s="242" t="s">
        <v>263</v>
      </c>
      <c r="R15" s="242">
        <v>459</v>
      </c>
    </row>
    <row r="16" spans="1:18" x14ac:dyDescent="0.25">
      <c r="A16" s="73" t="s">
        <v>313</v>
      </c>
      <c r="B16" s="11" t="s">
        <v>326</v>
      </c>
      <c r="E16" s="74"/>
      <c r="J16" s="67"/>
      <c r="Q16" s="242" t="s">
        <v>264</v>
      </c>
      <c r="R16" s="242">
        <v>453</v>
      </c>
    </row>
    <row r="17" spans="1:18" ht="15.75" thickBot="1" x14ac:dyDescent="0.3">
      <c r="A17" s="75"/>
      <c r="B17" s="76" t="s">
        <v>265</v>
      </c>
      <c r="C17" s="76"/>
      <c r="D17" s="76"/>
      <c r="E17" s="77"/>
      <c r="F17" s="76"/>
      <c r="G17" s="76"/>
      <c r="H17" s="76"/>
      <c r="I17" s="76"/>
      <c r="J17" s="78"/>
      <c r="Q17" s="242" t="s">
        <v>266</v>
      </c>
      <c r="R17" s="242">
        <v>485</v>
      </c>
    </row>
    <row r="18" spans="1:18" ht="15.75" thickBot="1" x14ac:dyDescent="0.3">
      <c r="A18" s="79"/>
      <c r="Q18" s="242" t="s">
        <v>267</v>
      </c>
      <c r="R18" s="242">
        <v>454</v>
      </c>
    </row>
    <row r="19" spans="1:18" ht="18.75" x14ac:dyDescent="0.3">
      <c r="A19" s="70" t="s">
        <v>268</v>
      </c>
      <c r="B19" s="64"/>
      <c r="C19" s="64"/>
      <c r="D19" s="64"/>
      <c r="E19" s="64"/>
      <c r="F19" s="64"/>
      <c r="G19" s="64"/>
      <c r="H19" s="64"/>
      <c r="I19" s="64"/>
      <c r="J19" s="65"/>
      <c r="Q19" s="242" t="s">
        <v>269</v>
      </c>
      <c r="R19" s="242">
        <v>452</v>
      </c>
    </row>
    <row r="20" spans="1:18" s="79" customFormat="1" x14ac:dyDescent="0.25">
      <c r="A20" s="71" t="s">
        <v>260</v>
      </c>
      <c r="B20" s="80" t="s">
        <v>270</v>
      </c>
      <c r="C20" s="80" t="s">
        <v>271</v>
      </c>
      <c r="D20" s="80"/>
      <c r="E20" s="80"/>
      <c r="J20" s="81"/>
      <c r="Q20" s="242" t="s">
        <v>272</v>
      </c>
      <c r="R20" s="242">
        <v>483</v>
      </c>
    </row>
    <row r="21" spans="1:18" x14ac:dyDescent="0.25">
      <c r="A21" s="11" t="s">
        <v>313</v>
      </c>
      <c r="B21" s="11" t="s">
        <v>273</v>
      </c>
      <c r="C21" s="83" t="s">
        <v>280</v>
      </c>
      <c r="E21" s="11" t="s">
        <v>371</v>
      </c>
      <c r="J21" s="67"/>
      <c r="Q21" s="242" t="s">
        <v>274</v>
      </c>
      <c r="R21" s="242">
        <v>480</v>
      </c>
    </row>
    <row r="22" spans="1:18" x14ac:dyDescent="0.25">
      <c r="A22" s="11" t="s">
        <v>314</v>
      </c>
      <c r="B22" s="11" t="s">
        <v>275</v>
      </c>
      <c r="C22" s="11" t="s">
        <v>277</v>
      </c>
      <c r="E22" s="11" t="s">
        <v>372</v>
      </c>
      <c r="J22" s="67"/>
    </row>
    <row r="23" spans="1:18" x14ac:dyDescent="0.25">
      <c r="A23" s="11" t="s">
        <v>322</v>
      </c>
      <c r="B23" s="11" t="s">
        <v>278</v>
      </c>
      <c r="C23" s="11" t="s">
        <v>277</v>
      </c>
      <c r="E23" s="11" t="s">
        <v>373</v>
      </c>
      <c r="H23" s="82"/>
      <c r="J23" s="67"/>
    </row>
    <row r="24" spans="1:18" x14ac:dyDescent="0.25">
      <c r="A24" s="11" t="s">
        <v>323</v>
      </c>
      <c r="B24" s="11" t="s">
        <v>324</v>
      </c>
      <c r="C24" s="11" t="s">
        <v>276</v>
      </c>
      <c r="E24" s="11" t="s">
        <v>374</v>
      </c>
      <c r="J24" s="67"/>
    </row>
    <row r="25" spans="1:18" x14ac:dyDescent="0.25">
      <c r="A25" s="11" t="s">
        <v>317</v>
      </c>
      <c r="B25" s="11" t="s">
        <v>324</v>
      </c>
      <c r="C25" s="11" t="s">
        <v>276</v>
      </c>
      <c r="E25" s="11" t="s">
        <v>375</v>
      </c>
      <c r="J25" s="67"/>
    </row>
    <row r="26" spans="1:18" x14ac:dyDescent="0.25">
      <c r="A26" s="11" t="s">
        <v>325</v>
      </c>
      <c r="B26" s="11" t="s">
        <v>279</v>
      </c>
      <c r="C26" s="11" t="s">
        <v>277</v>
      </c>
      <c r="E26" s="11" t="s">
        <v>376</v>
      </c>
      <c r="J26" s="67"/>
    </row>
    <row r="27" spans="1:18" ht="19.5" thickBot="1" x14ac:dyDescent="0.35">
      <c r="A27" s="84"/>
      <c r="B27" s="76"/>
      <c r="C27" s="76"/>
      <c r="D27" s="76"/>
      <c r="E27" s="76"/>
      <c r="F27" s="76"/>
      <c r="G27" s="76"/>
      <c r="H27" s="76"/>
      <c r="I27" s="76"/>
      <c r="J27" s="78"/>
    </row>
    <row r="28" spans="1:18" ht="18.75" x14ac:dyDescent="0.3">
      <c r="A28" s="85"/>
      <c r="J28" s="65"/>
    </row>
    <row r="29" spans="1:18" ht="18.75" x14ac:dyDescent="0.3">
      <c r="A29" s="433" t="str">
        <f>"Committe meetings &amp; AGM/Conference planned for "&amp;MID(A2,SEARCH(": ",A2,1)+2,1000)&amp;" financial year (1 April - 31 March)"</f>
        <v>Committe meetings &amp; AGM/Conference planned for 2026/2027 financial year (1 April - 31 March)</v>
      </c>
      <c r="B29" s="433"/>
      <c r="C29" s="433"/>
      <c r="D29" s="433"/>
      <c r="E29" s="433"/>
      <c r="F29" s="433"/>
      <c r="G29" s="433"/>
      <c r="H29" s="433"/>
      <c r="I29" s="433"/>
      <c r="J29" s="434"/>
    </row>
    <row r="30" spans="1:18" s="80" customFormat="1" ht="45" x14ac:dyDescent="0.25">
      <c r="A30" s="80" t="s">
        <v>281</v>
      </c>
      <c r="B30" s="86" t="s">
        <v>282</v>
      </c>
      <c r="C30" s="86" t="s">
        <v>283</v>
      </c>
      <c r="D30" s="80" t="s">
        <v>146</v>
      </c>
      <c r="E30" s="80" t="s">
        <v>284</v>
      </c>
      <c r="H30" s="86" t="s">
        <v>285</v>
      </c>
      <c r="I30" s="80" t="s">
        <v>286</v>
      </c>
      <c r="J30" s="87"/>
    </row>
    <row r="31" spans="1:18" s="80" customFormat="1" x14ac:dyDescent="0.25">
      <c r="A31" s="243">
        <v>46142</v>
      </c>
      <c r="B31" s="244" t="s">
        <v>288</v>
      </c>
      <c r="C31" s="245">
        <v>6</v>
      </c>
      <c r="D31" s="79"/>
      <c r="E31" s="79" t="s">
        <v>289</v>
      </c>
      <c r="F31" s="79"/>
      <c r="G31" s="79"/>
      <c r="J31" s="87"/>
    </row>
    <row r="32" spans="1:18" s="80" customFormat="1" x14ac:dyDescent="0.25">
      <c r="A32" s="243">
        <f>EOMONTH(A31,1)</f>
        <v>46173</v>
      </c>
      <c r="B32" s="244" t="s">
        <v>291</v>
      </c>
      <c r="C32" s="245">
        <v>6</v>
      </c>
      <c r="D32" s="79"/>
      <c r="E32" s="79" t="s">
        <v>291</v>
      </c>
      <c r="F32" s="79" t="s">
        <v>290</v>
      </c>
      <c r="G32" s="79"/>
      <c r="H32" s="11" t="s">
        <v>287</v>
      </c>
      <c r="J32" s="87"/>
    </row>
    <row r="33" spans="1:10" s="80" customFormat="1" x14ac:dyDescent="0.25">
      <c r="A33" s="243">
        <f>EOMONTH(A32,1)</f>
        <v>46203</v>
      </c>
      <c r="B33" s="244" t="s">
        <v>288</v>
      </c>
      <c r="C33" s="245">
        <v>6</v>
      </c>
      <c r="D33" s="79"/>
      <c r="E33" s="79" t="s">
        <v>289</v>
      </c>
      <c r="F33" s="79"/>
      <c r="G33" s="79"/>
      <c r="H33" s="88"/>
      <c r="J33" s="87"/>
    </row>
    <row r="34" spans="1:10" s="80" customFormat="1" x14ac:dyDescent="0.25">
      <c r="A34" s="243">
        <f t="shared" ref="A34:A42" si="0">EOMONTH(A33,1)</f>
        <v>46234</v>
      </c>
      <c r="B34" s="244" t="s">
        <v>288</v>
      </c>
      <c r="C34" s="245">
        <v>6</v>
      </c>
      <c r="D34" s="79"/>
      <c r="E34" s="79" t="s">
        <v>289</v>
      </c>
      <c r="F34" s="79"/>
      <c r="G34" s="79"/>
      <c r="H34" s="88"/>
      <c r="J34" s="87"/>
    </row>
    <row r="35" spans="1:10" x14ac:dyDescent="0.25">
      <c r="A35" s="243">
        <f t="shared" si="0"/>
        <v>46265</v>
      </c>
      <c r="B35" s="244" t="s">
        <v>288</v>
      </c>
      <c r="C35" s="245">
        <v>6</v>
      </c>
      <c r="E35" s="89" t="s">
        <v>289</v>
      </c>
      <c r="J35" s="67"/>
    </row>
    <row r="36" spans="1:10" x14ac:dyDescent="0.25">
      <c r="A36" s="243">
        <f t="shared" si="0"/>
        <v>46295</v>
      </c>
      <c r="B36" s="244" t="s">
        <v>288</v>
      </c>
      <c r="C36" s="245">
        <v>6</v>
      </c>
      <c r="E36" s="11" t="s">
        <v>289</v>
      </c>
      <c r="H36" s="89"/>
      <c r="J36" s="67"/>
    </row>
    <row r="37" spans="1:10" x14ac:dyDescent="0.25">
      <c r="A37" s="243">
        <f t="shared" si="0"/>
        <v>46326</v>
      </c>
      <c r="B37" s="244" t="s">
        <v>291</v>
      </c>
      <c r="C37" s="245">
        <v>6</v>
      </c>
      <c r="E37" s="89" t="s">
        <v>291</v>
      </c>
      <c r="F37" s="11" t="s">
        <v>290</v>
      </c>
      <c r="H37" s="11" t="s">
        <v>287</v>
      </c>
      <c r="J37" s="67"/>
    </row>
    <row r="38" spans="1:10" x14ac:dyDescent="0.25">
      <c r="A38" s="243">
        <f t="shared" si="0"/>
        <v>46356</v>
      </c>
      <c r="B38" s="244" t="s">
        <v>288</v>
      </c>
      <c r="C38" s="245">
        <v>6</v>
      </c>
      <c r="E38" s="89" t="s">
        <v>289</v>
      </c>
      <c r="J38" s="67"/>
    </row>
    <row r="39" spans="1:10" x14ac:dyDescent="0.25">
      <c r="A39" s="243">
        <f t="shared" si="0"/>
        <v>46387</v>
      </c>
      <c r="B39" s="244" t="s">
        <v>288</v>
      </c>
      <c r="C39" s="245">
        <v>6</v>
      </c>
      <c r="E39" s="89" t="s">
        <v>289</v>
      </c>
      <c r="J39" s="67"/>
    </row>
    <row r="40" spans="1:10" x14ac:dyDescent="0.25">
      <c r="A40" s="243">
        <f t="shared" si="0"/>
        <v>46418</v>
      </c>
      <c r="B40" s="244" t="s">
        <v>288</v>
      </c>
      <c r="C40" s="245">
        <v>6</v>
      </c>
      <c r="E40" s="89" t="s">
        <v>289</v>
      </c>
      <c r="H40" s="89"/>
      <c r="J40" s="67"/>
    </row>
    <row r="41" spans="1:10" x14ac:dyDescent="0.25">
      <c r="A41" s="243">
        <f t="shared" si="0"/>
        <v>46446</v>
      </c>
      <c r="B41" s="244" t="s">
        <v>288</v>
      </c>
      <c r="C41" s="245">
        <v>6</v>
      </c>
      <c r="E41" s="89" t="s">
        <v>289</v>
      </c>
      <c r="J41" s="67"/>
    </row>
    <row r="42" spans="1:10" x14ac:dyDescent="0.25">
      <c r="A42" s="243">
        <f t="shared" si="0"/>
        <v>46477</v>
      </c>
      <c r="B42" s="244" t="s">
        <v>288</v>
      </c>
      <c r="C42" s="245">
        <v>6</v>
      </c>
      <c r="E42" s="89" t="s">
        <v>289</v>
      </c>
      <c r="J42" s="67"/>
    </row>
    <row r="43" spans="1:10" ht="16.5" thickBot="1" x14ac:dyDescent="0.3">
      <c r="A43" s="90"/>
      <c r="B43" s="76"/>
      <c r="C43" s="91"/>
      <c r="D43" s="76"/>
      <c r="E43" s="76"/>
      <c r="F43" s="76"/>
      <c r="G43" s="76"/>
      <c r="H43" s="76"/>
      <c r="I43" s="76"/>
      <c r="J43" s="78"/>
    </row>
    <row r="44" spans="1:10" ht="18.75" x14ac:dyDescent="0.3">
      <c r="A44" s="85"/>
      <c r="C44" s="86"/>
    </row>
  </sheetData>
  <mergeCells count="1">
    <mergeCell ref="A29:J29"/>
  </mergeCells>
  <dataValidations count="1">
    <dataValidation type="list" allowBlank="1" showInputMessage="1" showErrorMessage="1" sqref="A1" xr:uid="{208A6CE8-0FFB-40CF-AE6C-7C0BC9290884}">
      <formula1>$Q$1:$Q$21</formula1>
    </dataValidation>
  </dataValidations>
  <pageMargins left="0.25" right="0.25" top="0.75" bottom="0.75" header="0.3" footer="0.3"/>
  <pageSetup paperSize="8" fitToHeight="0" orientation="landscape"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EB48E6F-E776-479E-8A80-CF72C16EACE6}">
          <x14:formula1>
            <xm:f>'Dropdown list values'!$A$1:$A$3</xm:f>
          </x14:formula1>
          <xm:sqref>B31:B42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8FFDE-32FF-439C-A469-31CDCFA94D7E}">
  <dimension ref="A1:E11"/>
  <sheetViews>
    <sheetView topLeftCell="A3" zoomScale="85" zoomScaleNormal="85" workbookViewId="0"/>
  </sheetViews>
  <sheetFormatPr defaultRowHeight="15" x14ac:dyDescent="0.25"/>
  <cols>
    <col min="1" max="1" width="38.28515625" customWidth="1"/>
    <col min="2" max="2" width="37.5703125" customWidth="1"/>
    <col min="3" max="3" width="47.85546875" style="284" customWidth="1"/>
    <col min="4" max="4" width="27" customWidth="1"/>
    <col min="5" max="5" width="63.7109375" customWidth="1"/>
  </cols>
  <sheetData>
    <row r="1" spans="1:5" s="277" customFormat="1" ht="18" x14ac:dyDescent="0.25">
      <c r="A1" s="276" t="s">
        <v>293</v>
      </c>
      <c r="C1" s="278"/>
    </row>
    <row r="2" spans="1:5" s="274" customFormat="1" x14ac:dyDescent="0.25">
      <c r="A2" s="274" t="s">
        <v>294</v>
      </c>
      <c r="B2" s="274" t="s">
        <v>295</v>
      </c>
      <c r="C2" s="279" t="s">
        <v>296</v>
      </c>
      <c r="D2" s="274" t="s">
        <v>297</v>
      </c>
      <c r="E2" s="274" t="s">
        <v>298</v>
      </c>
    </row>
    <row r="3" spans="1:5" ht="42.75" x14ac:dyDescent="0.25">
      <c r="A3" t="s">
        <v>313</v>
      </c>
      <c r="B3" s="280" t="s">
        <v>335</v>
      </c>
      <c r="C3" s="281" t="s">
        <v>315</v>
      </c>
      <c r="D3" s="282" t="s">
        <v>316</v>
      </c>
      <c r="E3" s="281" t="s">
        <v>340</v>
      </c>
    </row>
    <row r="4" spans="1:5" x14ac:dyDescent="0.25">
      <c r="A4" s="282" t="s">
        <v>338</v>
      </c>
      <c r="B4" s="282" t="s">
        <v>336</v>
      </c>
      <c r="C4" s="327" t="s">
        <v>339</v>
      </c>
      <c r="E4" s="282" t="s">
        <v>337</v>
      </c>
    </row>
    <row r="5" spans="1:5" x14ac:dyDescent="0.25">
      <c r="A5" t="s">
        <v>317</v>
      </c>
      <c r="B5" s="326" t="s">
        <v>334</v>
      </c>
      <c r="C5" s="283" t="s">
        <v>318</v>
      </c>
      <c r="E5" s="283" t="s">
        <v>333</v>
      </c>
    </row>
    <row r="6" spans="1:5" x14ac:dyDescent="0.25">
      <c r="A6" s="282" t="s">
        <v>329</v>
      </c>
      <c r="B6" s="326" t="s">
        <v>330</v>
      </c>
      <c r="C6" s="281" t="s">
        <v>318</v>
      </c>
      <c r="D6" s="282"/>
      <c r="E6" s="282" t="s">
        <v>332</v>
      </c>
    </row>
    <row r="7" spans="1:5" x14ac:dyDescent="0.25">
      <c r="A7" s="282" t="s">
        <v>329</v>
      </c>
      <c r="B7" s="326" t="s">
        <v>330</v>
      </c>
      <c r="C7" s="282" t="s">
        <v>331</v>
      </c>
      <c r="D7" s="282"/>
      <c r="E7" s="282" t="s">
        <v>332</v>
      </c>
    </row>
    <row r="8" spans="1:5" x14ac:dyDescent="0.25">
      <c r="A8" s="282" t="s">
        <v>329</v>
      </c>
      <c r="B8" s="326" t="s">
        <v>330</v>
      </c>
      <c r="C8" s="327" t="s">
        <v>339</v>
      </c>
      <c r="D8" s="282"/>
      <c r="E8" s="282" t="s">
        <v>332</v>
      </c>
    </row>
    <row r="9" spans="1:5" s="277" customFormat="1" x14ac:dyDescent="0.25">
      <c r="C9" s="278"/>
    </row>
    <row r="11" spans="1:5" x14ac:dyDescent="0.25">
      <c r="D11" s="1"/>
    </row>
  </sheetData>
  <hyperlinks>
    <hyperlink ref="B6" r:id="rId1" xr:uid="{61FA4A03-4F48-40CE-8A10-E518DDE07330}"/>
    <hyperlink ref="B7" r:id="rId2" xr:uid="{B5F34B07-F5CC-4FC2-9DA1-919DBC6554B4}"/>
    <hyperlink ref="B5" r:id="rId3" xr:uid="{41A33CAC-C7E1-4C03-8A93-45499731B2B0}"/>
    <hyperlink ref="B3" r:id="rId4" xr:uid="{9AD839E1-83D3-49D8-9096-F94AAA4CAFF7}"/>
    <hyperlink ref="B8" r:id="rId5" xr:uid="{57644A15-21C3-4B34-BFD7-85D7E9E9332E}"/>
  </hyperlinks>
  <pageMargins left="0.7" right="0.7" top="0.75" bottom="0.75" header="0.3" footer="0.3"/>
  <pageSetup paperSize="9" orientation="portrait" verticalDpi="0"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48BBD-E139-419B-B651-B123A24A03F9}">
  <dimension ref="A1:AE97"/>
  <sheetViews>
    <sheetView tabSelected="1" zoomScaleNormal="100" workbookViewId="0">
      <pane xSplit="1" ySplit="1" topLeftCell="B37" activePane="bottomRight" state="frozen"/>
      <selection pane="topRight" activeCell="B1" sqref="B1"/>
      <selection pane="bottomLeft" activeCell="A3" sqref="A3"/>
      <selection pane="bottomRight" activeCell="B39" sqref="B39"/>
    </sheetView>
  </sheetViews>
  <sheetFormatPr defaultColWidth="9.140625" defaultRowHeight="15.75" x14ac:dyDescent="0.25"/>
  <cols>
    <col min="1" max="1" width="84.7109375" style="136" customWidth="1"/>
    <col min="2" max="2" width="60.5703125" style="136" customWidth="1"/>
    <col min="3" max="5" width="10.85546875" style="137" customWidth="1"/>
    <col min="6" max="6" width="18.28515625" style="136" customWidth="1"/>
    <col min="7" max="7" width="13.5703125" style="137" customWidth="1"/>
    <col min="8" max="8" width="12.7109375" style="137" customWidth="1"/>
    <col min="9" max="9" width="19" style="137" customWidth="1"/>
    <col min="10" max="21" width="12.85546875" style="137" customWidth="1"/>
    <col min="22" max="22" width="32.28515625" style="252" bestFit="1" customWidth="1"/>
    <col min="23" max="23" width="26.42578125" style="100" customWidth="1"/>
    <col min="24" max="24" width="12.140625" style="333" bestFit="1" customWidth="1"/>
    <col min="25" max="25" width="9.140625" style="137"/>
    <col min="26" max="27" width="9.140625" style="334"/>
    <col min="28" max="16384" width="9.140625" style="137"/>
  </cols>
  <sheetData>
    <row r="1" spans="1:22" ht="60" x14ac:dyDescent="0.25">
      <c r="A1" s="331" t="str">
        <f>'CS Summary'!A1</f>
        <v>CSTN - Annual Plan</v>
      </c>
      <c r="B1" s="183"/>
      <c r="C1" s="183"/>
      <c r="D1" s="183"/>
      <c r="E1" s="183"/>
      <c r="F1" s="332"/>
      <c r="G1" s="269">
        <f>EOMONTH(H1,-1)</f>
        <v>46053</v>
      </c>
      <c r="H1" s="269">
        <f>EOMONTH(I1,-1)</f>
        <v>46081</v>
      </c>
      <c r="I1" s="269">
        <f>EOMONTH(J1,-1)</f>
        <v>46112</v>
      </c>
      <c r="J1" s="269" cm="1">
        <f t="array" ref="J1:U1">TRANSPOSE('CS Summary'!$A$31:$A$42)</f>
        <v>46142</v>
      </c>
      <c r="K1" s="269">
        <v>46173</v>
      </c>
      <c r="L1" s="269">
        <v>46203</v>
      </c>
      <c r="M1" s="269">
        <v>46234</v>
      </c>
      <c r="N1" s="269">
        <v>46265</v>
      </c>
      <c r="O1" s="269">
        <v>46295</v>
      </c>
      <c r="P1" s="269">
        <v>46326</v>
      </c>
      <c r="Q1" s="269">
        <v>46356</v>
      </c>
      <c r="R1" s="269">
        <v>46387</v>
      </c>
      <c r="S1" s="269">
        <v>46418</v>
      </c>
      <c r="T1" s="269">
        <v>46446</v>
      </c>
      <c r="U1" s="269">
        <v>46477</v>
      </c>
      <c r="V1" s="270" t="s">
        <v>131</v>
      </c>
    </row>
    <row r="2" spans="1:22" ht="30" x14ac:dyDescent="0.25">
      <c r="A2" s="183"/>
      <c r="C2" s="183"/>
      <c r="D2" s="183"/>
      <c r="E2" s="336" t="s">
        <v>133</v>
      </c>
      <c r="F2" s="183"/>
      <c r="G2" s="184"/>
      <c r="H2" s="184"/>
      <c r="I2" s="184"/>
      <c r="J2" s="240" cm="1">
        <f t="array" ref="J2:U2">TRANSPOSE('CS Summary'!$C$31:$C$42)</f>
        <v>6</v>
      </c>
      <c r="K2" s="240">
        <v>6</v>
      </c>
      <c r="L2" s="240">
        <v>6</v>
      </c>
      <c r="M2" s="240">
        <v>6</v>
      </c>
      <c r="N2" s="240">
        <v>6</v>
      </c>
      <c r="O2" s="240">
        <v>6</v>
      </c>
      <c r="P2" s="240">
        <v>6</v>
      </c>
      <c r="Q2" s="240">
        <v>6</v>
      </c>
      <c r="R2" s="240">
        <v>6</v>
      </c>
      <c r="S2" s="240">
        <v>6</v>
      </c>
      <c r="T2" s="240">
        <v>6</v>
      </c>
      <c r="U2" s="240">
        <v>6</v>
      </c>
      <c r="V2" s="270" t="s">
        <v>131</v>
      </c>
    </row>
    <row r="3" spans="1:22" x14ac:dyDescent="0.25">
      <c r="C3" s="183"/>
      <c r="D3" s="183"/>
      <c r="E3" s="336" t="s">
        <v>134</v>
      </c>
      <c r="F3" s="183" t="s">
        <v>135</v>
      </c>
      <c r="G3" s="184"/>
      <c r="H3" s="184"/>
      <c r="I3" s="184"/>
      <c r="J3" s="100"/>
      <c r="K3" s="100"/>
      <c r="L3" s="100"/>
      <c r="M3" s="100"/>
      <c r="N3" s="100"/>
      <c r="O3" s="100"/>
      <c r="P3" s="100"/>
      <c r="Q3" s="100"/>
      <c r="R3" s="100"/>
      <c r="S3" s="100"/>
      <c r="T3" s="100"/>
      <c r="U3" s="100"/>
      <c r="V3" s="335"/>
    </row>
    <row r="4" spans="1:22" x14ac:dyDescent="0.25">
      <c r="E4" s="337"/>
      <c r="F4" s="183"/>
      <c r="G4" s="184"/>
      <c r="H4" s="184"/>
      <c r="I4" s="184"/>
      <c r="J4" s="100"/>
      <c r="K4" s="100"/>
      <c r="L4" s="100"/>
      <c r="M4" s="100"/>
      <c r="N4" s="100"/>
      <c r="O4" s="100"/>
      <c r="P4" s="100"/>
      <c r="Q4" s="100"/>
      <c r="R4" s="100"/>
      <c r="S4" s="100"/>
      <c r="T4" s="100"/>
      <c r="U4" s="100"/>
      <c r="V4" s="335"/>
    </row>
    <row r="5" spans="1:22" x14ac:dyDescent="0.25">
      <c r="A5" s="183"/>
      <c r="E5" s="337"/>
      <c r="F5" s="183"/>
      <c r="G5" s="184"/>
      <c r="H5" s="184"/>
      <c r="I5" s="184"/>
      <c r="J5" s="100"/>
      <c r="K5" s="100"/>
      <c r="L5" s="100"/>
      <c r="M5" s="100"/>
      <c r="N5" s="100"/>
      <c r="O5" s="100"/>
      <c r="P5" s="100"/>
      <c r="Q5" s="100"/>
      <c r="R5" s="100"/>
      <c r="S5" s="100"/>
      <c r="T5" s="100"/>
      <c r="U5" s="100"/>
      <c r="V5" s="335"/>
    </row>
    <row r="6" spans="1:22" x14ac:dyDescent="0.25">
      <c r="A6" s="183"/>
      <c r="B6" s="183"/>
      <c r="C6" s="183"/>
      <c r="D6" s="183"/>
      <c r="E6" s="338"/>
      <c r="F6" s="183"/>
      <c r="G6" s="184"/>
      <c r="H6" s="184"/>
      <c r="I6" s="184"/>
      <c r="J6" s="100"/>
      <c r="K6" s="100"/>
      <c r="L6" s="100"/>
      <c r="M6" s="100"/>
      <c r="N6" s="100"/>
      <c r="O6" s="100"/>
      <c r="P6" s="100"/>
      <c r="Q6" s="100"/>
      <c r="R6" s="100"/>
      <c r="S6" s="100"/>
      <c r="T6" s="100"/>
      <c r="U6" s="100"/>
      <c r="V6" s="335"/>
    </row>
    <row r="7" spans="1:22" x14ac:dyDescent="0.25">
      <c r="A7" s="183"/>
      <c r="B7" s="183"/>
      <c r="C7" s="183"/>
      <c r="D7" s="183"/>
      <c r="E7" s="338"/>
      <c r="F7" s="183"/>
      <c r="G7" s="184"/>
      <c r="H7" s="184"/>
      <c r="I7" s="184"/>
      <c r="J7" s="100"/>
      <c r="K7" s="100"/>
      <c r="L7" s="100"/>
      <c r="M7" s="100"/>
      <c r="N7" s="100"/>
      <c r="O7" s="100"/>
      <c r="P7" s="100"/>
      <c r="Q7" s="100"/>
      <c r="R7" s="100"/>
      <c r="S7" s="100"/>
      <c r="T7" s="100"/>
      <c r="U7" s="100"/>
      <c r="V7" s="335"/>
    </row>
    <row r="8" spans="1:22" x14ac:dyDescent="0.25">
      <c r="A8" s="183"/>
      <c r="B8" s="183"/>
      <c r="C8" s="183"/>
      <c r="D8" s="183"/>
      <c r="E8" s="338"/>
      <c r="F8" s="183"/>
      <c r="G8" s="184"/>
      <c r="H8" s="184"/>
      <c r="I8" s="184"/>
      <c r="J8" s="100"/>
      <c r="K8" s="100"/>
      <c r="L8" s="100"/>
      <c r="M8" s="100"/>
      <c r="N8" s="100"/>
      <c r="O8" s="100"/>
      <c r="P8" s="100"/>
      <c r="Q8" s="100"/>
      <c r="R8" s="100"/>
      <c r="S8" s="100"/>
      <c r="T8" s="100"/>
      <c r="U8" s="100"/>
      <c r="V8" s="335"/>
    </row>
    <row r="9" spans="1:22" x14ac:dyDescent="0.25">
      <c r="A9" s="183"/>
      <c r="B9" s="183"/>
      <c r="C9" s="183"/>
      <c r="D9" s="183"/>
      <c r="E9" s="338"/>
      <c r="F9" s="183"/>
      <c r="G9" s="184"/>
      <c r="H9" s="184"/>
      <c r="I9" s="184"/>
      <c r="J9" s="100"/>
      <c r="K9" s="100"/>
      <c r="L9" s="100"/>
      <c r="M9" s="100"/>
      <c r="N9" s="100"/>
      <c r="O9" s="100"/>
      <c r="P9" s="100"/>
      <c r="Q9" s="100"/>
      <c r="R9" s="100"/>
      <c r="S9" s="100"/>
      <c r="T9" s="100"/>
      <c r="U9" s="100"/>
      <c r="V9" s="335"/>
    </row>
    <row r="10" spans="1:22" x14ac:dyDescent="0.25">
      <c r="A10" s="183"/>
      <c r="B10" s="183"/>
      <c r="C10" s="183"/>
      <c r="D10" s="183"/>
      <c r="E10" s="338"/>
      <c r="F10" s="183"/>
      <c r="G10" s="184"/>
      <c r="H10" s="184"/>
      <c r="I10" s="184"/>
      <c r="J10" s="100"/>
      <c r="K10" s="100"/>
      <c r="L10" s="100"/>
      <c r="M10" s="100"/>
      <c r="N10" s="100"/>
      <c r="O10" s="100"/>
      <c r="P10" s="100"/>
      <c r="Q10" s="100"/>
      <c r="R10" s="100"/>
      <c r="S10" s="100"/>
      <c r="T10" s="100"/>
      <c r="U10" s="100"/>
      <c r="V10" s="335"/>
    </row>
    <row r="11" spans="1:22" x14ac:dyDescent="0.25">
      <c r="A11" s="183"/>
      <c r="B11" s="183"/>
      <c r="C11" s="183"/>
      <c r="D11" s="183"/>
      <c r="E11" s="338"/>
      <c r="F11" s="183"/>
      <c r="G11" s="184"/>
      <c r="H11" s="184"/>
      <c r="I11" s="184"/>
      <c r="J11" s="100"/>
      <c r="K11" s="100"/>
      <c r="L11" s="100"/>
      <c r="M11" s="100"/>
      <c r="N11" s="100"/>
      <c r="O11" s="100"/>
      <c r="P11" s="100"/>
      <c r="Q11" s="100"/>
      <c r="R11" s="100"/>
      <c r="S11" s="100"/>
      <c r="T11" s="100"/>
      <c r="U11" s="100"/>
      <c r="V11" s="335"/>
    </row>
    <row r="12" spans="1:22" x14ac:dyDescent="0.25">
      <c r="A12" s="183"/>
      <c r="B12" s="183"/>
      <c r="C12" s="183"/>
      <c r="D12" s="183"/>
      <c r="E12" s="338"/>
      <c r="F12" s="183"/>
      <c r="G12" s="184"/>
      <c r="H12" s="184"/>
      <c r="I12" s="184"/>
      <c r="J12" s="100"/>
      <c r="K12" s="100"/>
      <c r="L12" s="100"/>
      <c r="M12" s="100"/>
      <c r="N12" s="100"/>
      <c r="O12" s="100"/>
      <c r="P12" s="100"/>
      <c r="Q12" s="100"/>
      <c r="R12" s="100"/>
      <c r="S12" s="100"/>
      <c r="T12" s="100"/>
      <c r="U12" s="100"/>
      <c r="V12" s="335"/>
    </row>
    <row r="13" spans="1:22" x14ac:dyDescent="0.25">
      <c r="A13" s="183"/>
      <c r="B13" s="183"/>
      <c r="C13" s="183"/>
      <c r="D13" s="183"/>
      <c r="E13" s="338"/>
      <c r="F13" s="183" t="s">
        <v>138</v>
      </c>
      <c r="G13" s="184"/>
      <c r="H13" s="184"/>
      <c r="I13" s="184"/>
      <c r="J13" s="100"/>
      <c r="K13" s="100"/>
      <c r="L13" s="100"/>
      <c r="M13" s="100"/>
      <c r="N13" s="100"/>
      <c r="O13" s="100"/>
      <c r="P13" s="100"/>
      <c r="Q13" s="100"/>
      <c r="R13" s="100"/>
      <c r="S13" s="100"/>
      <c r="T13" s="100"/>
      <c r="U13" s="100"/>
      <c r="V13" s="335"/>
    </row>
    <row r="14" spans="1:22" x14ac:dyDescent="0.25">
      <c r="A14" s="183"/>
      <c r="B14" s="183"/>
      <c r="C14" s="183"/>
      <c r="D14" s="183"/>
      <c r="E14" s="338"/>
      <c r="F14" s="183"/>
      <c r="G14" s="184"/>
      <c r="H14" s="184"/>
      <c r="I14" s="184"/>
      <c r="J14" s="100"/>
      <c r="K14" s="100"/>
      <c r="L14" s="100"/>
      <c r="M14" s="100"/>
      <c r="N14" s="100"/>
      <c r="O14" s="100"/>
      <c r="P14" s="100"/>
      <c r="Q14" s="100"/>
      <c r="R14" s="100"/>
      <c r="S14" s="100"/>
      <c r="T14" s="100"/>
      <c r="U14" s="100"/>
      <c r="V14" s="335"/>
    </row>
    <row r="15" spans="1:22" x14ac:dyDescent="0.25">
      <c r="A15" s="183"/>
      <c r="B15" s="183"/>
      <c r="C15" s="183"/>
      <c r="D15" s="183"/>
      <c r="E15" s="338"/>
      <c r="F15" s="183"/>
      <c r="G15" s="184"/>
      <c r="H15" s="184"/>
      <c r="I15" s="184"/>
      <c r="J15" s="100"/>
      <c r="K15" s="100"/>
      <c r="L15" s="100"/>
      <c r="M15" s="100"/>
      <c r="N15" s="100"/>
      <c r="O15" s="100"/>
      <c r="P15" s="100"/>
      <c r="Q15" s="100"/>
      <c r="R15" s="100"/>
      <c r="S15" s="100"/>
      <c r="T15" s="100"/>
      <c r="U15" s="100"/>
      <c r="V15" s="335"/>
    </row>
    <row r="16" spans="1:22" x14ac:dyDescent="0.25">
      <c r="A16" s="183"/>
      <c r="B16" s="183"/>
      <c r="C16" s="183"/>
      <c r="D16" s="183"/>
      <c r="E16" s="338"/>
      <c r="F16" s="183"/>
      <c r="G16" s="184"/>
      <c r="H16" s="184"/>
      <c r="I16" s="184"/>
      <c r="J16" s="100"/>
      <c r="K16" s="100"/>
      <c r="L16" s="100"/>
      <c r="M16" s="100"/>
      <c r="N16" s="100"/>
      <c r="O16" s="100"/>
      <c r="P16" s="100"/>
      <c r="Q16" s="100"/>
      <c r="R16" s="100"/>
      <c r="S16" s="100"/>
      <c r="T16" s="100"/>
      <c r="U16" s="100"/>
      <c r="V16" s="335"/>
    </row>
    <row r="17" spans="1:23" x14ac:dyDescent="0.25">
      <c r="A17" s="183"/>
      <c r="B17" s="183"/>
      <c r="C17" s="183"/>
      <c r="D17" s="183"/>
      <c r="E17" s="338"/>
      <c r="F17" s="183"/>
      <c r="G17" s="184"/>
      <c r="H17" s="184"/>
      <c r="I17" s="184"/>
      <c r="J17" s="100"/>
      <c r="K17" s="100"/>
      <c r="L17" s="100"/>
      <c r="M17" s="100"/>
      <c r="N17" s="100"/>
      <c r="O17" s="100"/>
      <c r="P17" s="100"/>
      <c r="Q17" s="100"/>
      <c r="R17" s="100"/>
      <c r="S17" s="100"/>
      <c r="T17" s="100"/>
      <c r="U17" s="100"/>
      <c r="V17" s="335"/>
    </row>
    <row r="18" spans="1:23" x14ac:dyDescent="0.25">
      <c r="A18" s="183"/>
      <c r="B18" s="183"/>
      <c r="C18" s="183"/>
      <c r="D18" s="183"/>
      <c r="E18" s="338"/>
      <c r="F18" s="183"/>
      <c r="G18" s="184"/>
      <c r="H18" s="184"/>
      <c r="I18" s="184"/>
      <c r="J18" s="100"/>
      <c r="K18" s="100"/>
      <c r="L18" s="100"/>
      <c r="M18" s="100"/>
      <c r="N18" s="100"/>
      <c r="O18" s="100"/>
      <c r="P18" s="100"/>
      <c r="Q18" s="100"/>
      <c r="R18" s="100"/>
      <c r="S18" s="100"/>
      <c r="T18" s="100"/>
      <c r="U18" s="100"/>
      <c r="V18" s="335"/>
    </row>
    <row r="19" spans="1:23" x14ac:dyDescent="0.25">
      <c r="A19" s="183"/>
      <c r="B19" s="183"/>
      <c r="C19" s="183"/>
      <c r="D19" s="183"/>
      <c r="E19" s="338"/>
      <c r="F19" s="183"/>
      <c r="G19" s="184"/>
      <c r="H19" s="184"/>
      <c r="I19" s="184"/>
      <c r="J19" s="100"/>
      <c r="K19" s="100"/>
      <c r="L19" s="100"/>
      <c r="M19" s="100"/>
      <c r="N19" s="100"/>
      <c r="O19" s="100"/>
      <c r="P19" s="100"/>
      <c r="Q19" s="100"/>
      <c r="R19" s="100"/>
      <c r="S19" s="100"/>
      <c r="T19" s="100"/>
      <c r="U19" s="100"/>
      <c r="V19" s="335"/>
    </row>
    <row r="20" spans="1:23" x14ac:dyDescent="0.25">
      <c r="A20" s="183"/>
      <c r="B20" s="183"/>
      <c r="C20" s="183"/>
      <c r="D20" s="183"/>
      <c r="E20" s="338"/>
      <c r="F20" s="183"/>
      <c r="G20" s="184"/>
      <c r="H20" s="184"/>
      <c r="I20" s="184"/>
      <c r="J20" s="100"/>
      <c r="K20" s="100"/>
      <c r="L20" s="100"/>
      <c r="M20" s="100"/>
      <c r="N20" s="100"/>
      <c r="O20" s="100"/>
      <c r="P20" s="100"/>
      <c r="Q20" s="100"/>
      <c r="R20" s="100"/>
      <c r="S20" s="100"/>
      <c r="T20" s="100"/>
      <c r="U20" s="100"/>
      <c r="V20" s="335"/>
    </row>
    <row r="21" spans="1:23" x14ac:dyDescent="0.25">
      <c r="A21" s="183"/>
      <c r="B21" s="183"/>
      <c r="C21" s="183"/>
      <c r="D21" s="183"/>
      <c r="E21" s="338"/>
      <c r="F21" s="183"/>
      <c r="G21" s="184"/>
      <c r="H21" s="184"/>
      <c r="I21" s="184"/>
      <c r="J21" s="100"/>
      <c r="K21" s="100"/>
      <c r="L21" s="100"/>
      <c r="M21" s="100"/>
      <c r="N21" s="100"/>
      <c r="O21" s="100"/>
      <c r="P21" s="100"/>
      <c r="Q21" s="100"/>
      <c r="R21" s="100"/>
      <c r="S21" s="100"/>
      <c r="T21" s="100"/>
      <c r="U21" s="100"/>
      <c r="V21" s="335"/>
    </row>
    <row r="22" spans="1:23" x14ac:dyDescent="0.25">
      <c r="A22" s="183"/>
      <c r="B22" s="183"/>
      <c r="C22" s="183"/>
      <c r="D22" s="183"/>
      <c r="E22" s="338"/>
      <c r="F22" s="183"/>
      <c r="G22" s="184"/>
      <c r="H22" s="184"/>
      <c r="I22" s="184"/>
      <c r="J22" s="100"/>
      <c r="K22" s="100"/>
      <c r="L22" s="100"/>
      <c r="M22" s="100"/>
      <c r="N22" s="100"/>
      <c r="O22" s="100"/>
      <c r="P22" s="100"/>
      <c r="Q22" s="100"/>
      <c r="R22" s="100"/>
      <c r="S22" s="100"/>
      <c r="T22" s="100"/>
      <c r="U22" s="100"/>
      <c r="V22" s="335"/>
    </row>
    <row r="23" spans="1:23" x14ac:dyDescent="0.25">
      <c r="A23" s="183"/>
      <c r="B23" s="183"/>
      <c r="C23" s="183"/>
      <c r="D23" s="183"/>
      <c r="E23" s="338"/>
      <c r="F23" s="183"/>
      <c r="G23" s="184"/>
      <c r="H23" s="184"/>
      <c r="I23" s="184"/>
      <c r="J23" s="100"/>
      <c r="K23" s="100"/>
      <c r="L23" s="100"/>
      <c r="M23" s="100"/>
      <c r="N23" s="100"/>
      <c r="O23" s="100"/>
      <c r="P23" s="100"/>
      <c r="Q23" s="100"/>
      <c r="R23" s="100"/>
      <c r="S23" s="100"/>
      <c r="T23" s="100"/>
      <c r="U23" s="100"/>
      <c r="V23" s="335"/>
    </row>
    <row r="24" spans="1:23" ht="31.5" x14ac:dyDescent="0.25">
      <c r="A24" s="328" t="s">
        <v>143</v>
      </c>
      <c r="B24" s="335" t="s">
        <v>144</v>
      </c>
      <c r="C24" s="339" t="s">
        <v>299</v>
      </c>
      <c r="D24" s="339" t="s">
        <v>299</v>
      </c>
      <c r="E24" s="339" t="s">
        <v>299</v>
      </c>
      <c r="F24" s="335" t="s">
        <v>132</v>
      </c>
      <c r="G24" s="340"/>
      <c r="H24" s="340"/>
      <c r="I24" s="340"/>
      <c r="J24" s="341" t="s">
        <v>145</v>
      </c>
      <c r="K24" s="341"/>
      <c r="L24" s="341"/>
      <c r="M24" s="341"/>
      <c r="N24" s="341"/>
      <c r="O24" s="341"/>
      <c r="P24" s="341"/>
      <c r="Q24" s="341"/>
      <c r="R24" s="341"/>
      <c r="S24" s="341"/>
      <c r="T24" s="341"/>
      <c r="U24" s="341"/>
      <c r="V24" s="342" t="s">
        <v>146</v>
      </c>
      <c r="W24" s="335" t="s">
        <v>147</v>
      </c>
    </row>
    <row r="25" spans="1:23" x14ac:dyDescent="0.25">
      <c r="A25" s="343" t="s">
        <v>148</v>
      </c>
      <c r="B25" s="344"/>
      <c r="C25" s="344"/>
      <c r="D25" s="344"/>
      <c r="E25" s="344"/>
      <c r="F25" s="344"/>
      <c r="G25" s="345"/>
      <c r="H25" s="345"/>
      <c r="I25" s="345"/>
      <c r="J25" s="346"/>
      <c r="K25" s="346"/>
      <c r="L25" s="346"/>
      <c r="M25" s="346"/>
      <c r="N25" s="346"/>
      <c r="O25" s="346"/>
      <c r="P25" s="346"/>
      <c r="Q25" s="346"/>
      <c r="R25" s="346"/>
      <c r="S25" s="346"/>
      <c r="T25" s="346"/>
      <c r="U25" s="346"/>
      <c r="V25" s="251"/>
    </row>
    <row r="26" spans="1:23" ht="63" x14ac:dyDescent="0.25">
      <c r="A26" s="348" t="s">
        <v>319</v>
      </c>
      <c r="B26" s="100" t="s">
        <v>380</v>
      </c>
      <c r="C26" s="100"/>
      <c r="D26" s="100"/>
      <c r="E26" s="100"/>
      <c r="F26" s="329"/>
      <c r="G26" s="124"/>
      <c r="H26" s="124"/>
      <c r="I26" s="124"/>
      <c r="J26" s="123"/>
      <c r="K26" s="123"/>
      <c r="L26" s="123"/>
      <c r="M26" s="123"/>
      <c r="N26" s="123"/>
      <c r="O26" s="123"/>
      <c r="P26" s="123"/>
      <c r="Q26" s="123"/>
      <c r="R26" s="123"/>
      <c r="S26" s="123"/>
      <c r="T26" s="123"/>
      <c r="U26" s="123"/>
    </row>
    <row r="27" spans="1:23" ht="45" x14ac:dyDescent="0.25">
      <c r="B27" s="348" t="s">
        <v>381</v>
      </c>
      <c r="C27" s="100"/>
      <c r="D27" s="100"/>
      <c r="E27" s="100"/>
      <c r="F27" s="329"/>
      <c r="G27" s="124"/>
      <c r="H27" s="124"/>
      <c r="I27" s="124"/>
      <c r="J27" s="123"/>
      <c r="K27" s="123"/>
      <c r="L27" s="123"/>
      <c r="M27" s="123"/>
      <c r="N27" s="123"/>
      <c r="O27" s="123"/>
      <c r="P27" s="123"/>
      <c r="Q27" s="123"/>
      <c r="R27" s="123"/>
      <c r="S27" s="123"/>
      <c r="T27" s="123"/>
      <c r="U27" s="123"/>
    </row>
    <row r="28" spans="1:23" ht="47.25" x14ac:dyDescent="0.25">
      <c r="B28" s="100" t="s">
        <v>382</v>
      </c>
      <c r="C28" s="100"/>
      <c r="D28" s="100"/>
      <c r="E28" s="100"/>
      <c r="F28" s="329"/>
      <c r="G28" s="124"/>
      <c r="H28" s="124"/>
      <c r="I28" s="124"/>
      <c r="J28" s="123"/>
      <c r="K28" s="123"/>
      <c r="L28" s="123"/>
      <c r="M28" s="123"/>
      <c r="N28" s="123"/>
      <c r="O28" s="123"/>
      <c r="P28" s="123"/>
      <c r="Q28" s="123"/>
      <c r="R28" s="123"/>
      <c r="S28" s="123"/>
      <c r="T28" s="123"/>
      <c r="U28" s="123"/>
    </row>
    <row r="29" spans="1:23" ht="63" x14ac:dyDescent="0.25">
      <c r="A29" s="349" t="s">
        <v>383</v>
      </c>
      <c r="B29" s="100" t="s">
        <v>386</v>
      </c>
      <c r="C29" s="100"/>
      <c r="D29" s="100"/>
      <c r="E29" s="100"/>
      <c r="F29" s="329"/>
      <c r="G29" s="124"/>
      <c r="H29" s="124"/>
      <c r="I29" s="124"/>
      <c r="J29" s="123"/>
      <c r="K29" s="123"/>
      <c r="L29" s="123"/>
      <c r="M29" s="123"/>
      <c r="N29" s="123"/>
      <c r="O29" s="123"/>
      <c r="P29" s="123"/>
      <c r="Q29" s="123"/>
      <c r="R29" s="123"/>
      <c r="S29" s="123"/>
      <c r="T29" s="123"/>
      <c r="U29" s="123"/>
    </row>
    <row r="30" spans="1:23" x14ac:dyDescent="0.25">
      <c r="A30" s="137"/>
      <c r="C30" s="100"/>
      <c r="D30" s="100"/>
      <c r="E30" s="100"/>
      <c r="F30" s="329"/>
      <c r="G30" s="124"/>
      <c r="H30" s="124"/>
      <c r="I30" s="124"/>
      <c r="J30" s="123"/>
      <c r="K30" s="123"/>
      <c r="L30" s="123"/>
      <c r="M30" s="123"/>
      <c r="N30" s="123"/>
      <c r="O30" s="123"/>
      <c r="P30" s="123"/>
      <c r="Q30" s="123"/>
      <c r="R30" s="123"/>
      <c r="S30" s="123"/>
      <c r="T30" s="123"/>
      <c r="U30" s="123"/>
    </row>
    <row r="31" spans="1:23" x14ac:dyDescent="0.25">
      <c r="A31" s="350" t="s">
        <v>158</v>
      </c>
      <c r="B31" s="351"/>
      <c r="C31" s="351"/>
      <c r="D31" s="351"/>
      <c r="E31" s="351"/>
      <c r="F31" s="351"/>
      <c r="G31" s="352"/>
      <c r="H31" s="352"/>
      <c r="I31" s="352"/>
      <c r="J31" s="353"/>
      <c r="K31" s="353"/>
      <c r="L31" s="353"/>
      <c r="M31" s="353"/>
      <c r="N31" s="353"/>
      <c r="O31" s="353"/>
      <c r="P31" s="353"/>
      <c r="Q31" s="353"/>
      <c r="R31" s="353"/>
      <c r="S31" s="353"/>
      <c r="T31" s="353"/>
      <c r="U31" s="353"/>
      <c r="V31" s="253"/>
    </row>
    <row r="32" spans="1:23" ht="60" x14ac:dyDescent="0.25">
      <c r="A32" s="354" t="s">
        <v>341</v>
      </c>
      <c r="B32" s="132" t="s">
        <v>320</v>
      </c>
      <c r="C32" s="132"/>
      <c r="D32" s="132"/>
      <c r="E32" s="132"/>
      <c r="F32" s="132"/>
      <c r="G32" s="133"/>
      <c r="H32" s="133"/>
      <c r="I32" s="133"/>
      <c r="J32" s="134"/>
      <c r="K32" s="135"/>
      <c r="L32" s="135"/>
      <c r="M32" s="135"/>
      <c r="N32" s="135"/>
      <c r="O32" s="135"/>
      <c r="P32" s="135"/>
      <c r="Q32" s="135"/>
      <c r="R32" s="135"/>
      <c r="S32" s="135"/>
      <c r="T32" s="135"/>
      <c r="U32" s="135"/>
    </row>
    <row r="33" spans="1:29" ht="47.25" x14ac:dyDescent="0.25">
      <c r="A33" s="349"/>
      <c r="B33" s="136" t="s">
        <v>343</v>
      </c>
      <c r="C33" s="132"/>
      <c r="D33" s="132"/>
      <c r="E33" s="132"/>
      <c r="F33" s="132"/>
      <c r="G33" s="133"/>
      <c r="H33" s="133"/>
      <c r="I33" s="133"/>
      <c r="J33" s="134"/>
      <c r="K33" s="135"/>
      <c r="L33" s="135"/>
      <c r="M33" s="135"/>
      <c r="N33" s="135"/>
      <c r="O33" s="135"/>
      <c r="P33" s="135"/>
      <c r="Q33" s="135"/>
      <c r="R33" s="135"/>
      <c r="S33" s="135"/>
      <c r="T33" s="135"/>
      <c r="U33" s="135"/>
    </row>
    <row r="34" spans="1:29" ht="60" x14ac:dyDescent="0.25">
      <c r="A34" s="349"/>
      <c r="B34" s="348" t="s">
        <v>366</v>
      </c>
      <c r="C34" s="132"/>
      <c r="D34" s="132"/>
      <c r="E34" s="132"/>
      <c r="F34" s="132" t="s">
        <v>37</v>
      </c>
      <c r="G34" s="133"/>
      <c r="H34" s="133"/>
      <c r="I34" s="133"/>
      <c r="J34" s="134"/>
      <c r="K34" s="135"/>
      <c r="L34" s="135"/>
      <c r="M34" s="135">
        <v>3457</v>
      </c>
      <c r="O34" s="135"/>
      <c r="P34" s="135"/>
      <c r="Q34" s="135">
        <v>3457</v>
      </c>
      <c r="R34" s="135"/>
      <c r="S34" s="135"/>
      <c r="T34" s="135"/>
      <c r="U34" s="135">
        <v>3457</v>
      </c>
    </row>
    <row r="35" spans="1:29" ht="31.5" x14ac:dyDescent="0.25">
      <c r="A35" s="354"/>
      <c r="B35" s="136" t="s">
        <v>357</v>
      </c>
      <c r="C35" s="132"/>
      <c r="D35" s="132"/>
      <c r="E35" s="132"/>
      <c r="F35" s="132" t="s">
        <v>5</v>
      </c>
      <c r="G35" s="133"/>
      <c r="H35" s="133"/>
      <c r="I35" s="133"/>
      <c r="J35" s="134"/>
      <c r="K35" s="135"/>
      <c r="L35" s="135"/>
      <c r="M35" s="135">
        <v>3174</v>
      </c>
      <c r="O35" s="135"/>
      <c r="P35" s="135"/>
      <c r="Q35" s="135">
        <v>3174</v>
      </c>
      <c r="S35" s="135"/>
      <c r="T35" s="135"/>
      <c r="U35" s="135">
        <v>3174</v>
      </c>
    </row>
    <row r="36" spans="1:29" ht="47.25" x14ac:dyDescent="0.25">
      <c r="A36" s="349"/>
      <c r="B36" s="132" t="s">
        <v>342</v>
      </c>
      <c r="C36" s="132"/>
      <c r="D36" s="132"/>
      <c r="E36" s="132"/>
      <c r="F36" s="132"/>
      <c r="G36" s="133"/>
      <c r="H36" s="133"/>
      <c r="I36" s="133"/>
      <c r="J36" s="134"/>
      <c r="K36" s="135"/>
      <c r="L36" s="135"/>
      <c r="M36" s="135"/>
      <c r="N36" s="135"/>
      <c r="O36" s="135"/>
      <c r="P36" s="135"/>
      <c r="Q36" s="135"/>
      <c r="R36" s="135"/>
      <c r="S36" s="135"/>
      <c r="T36" s="135"/>
      <c r="U36" s="135"/>
    </row>
    <row r="37" spans="1:29" ht="78.75" x14ac:dyDescent="0.25">
      <c r="A37" s="349"/>
      <c r="B37" s="132" t="s">
        <v>347</v>
      </c>
      <c r="C37" s="132"/>
      <c r="D37" s="132"/>
      <c r="E37" s="132"/>
      <c r="F37" s="132"/>
      <c r="G37" s="133"/>
      <c r="H37" s="133"/>
      <c r="I37" s="133"/>
      <c r="J37" s="134"/>
      <c r="K37" s="135"/>
      <c r="L37" s="135"/>
      <c r="M37" s="135"/>
      <c r="N37" s="135"/>
      <c r="O37" s="135"/>
      <c r="P37" s="135"/>
      <c r="Q37" s="135"/>
      <c r="R37" s="135"/>
      <c r="S37" s="135"/>
      <c r="T37" s="135"/>
      <c r="U37" s="135"/>
    </row>
    <row r="39" spans="1:29" ht="94.5" x14ac:dyDescent="0.25">
      <c r="A39" s="328" t="s">
        <v>321</v>
      </c>
      <c r="B39" s="136" t="s">
        <v>379</v>
      </c>
      <c r="C39" s="132"/>
      <c r="D39" s="132"/>
      <c r="E39" s="132"/>
      <c r="F39" s="132" t="s">
        <v>53</v>
      </c>
      <c r="G39" s="133"/>
      <c r="H39" s="133"/>
      <c r="I39" s="133"/>
      <c r="J39" s="134"/>
      <c r="K39" s="135"/>
      <c r="L39" s="135"/>
      <c r="M39" s="135"/>
      <c r="N39" s="135"/>
      <c r="O39" s="135"/>
      <c r="P39" s="135"/>
      <c r="Q39" s="135"/>
      <c r="R39" s="135"/>
      <c r="S39" s="135"/>
      <c r="T39" s="135"/>
      <c r="U39" s="135"/>
      <c r="V39" s="431" t="s">
        <v>377</v>
      </c>
    </row>
    <row r="40" spans="1:29" ht="45" x14ac:dyDescent="0.25">
      <c r="A40" s="347"/>
      <c r="B40" s="355" t="s">
        <v>346</v>
      </c>
      <c r="C40" s="136"/>
      <c r="D40" s="136"/>
      <c r="E40" s="136"/>
      <c r="J40" s="135"/>
      <c r="K40" s="135"/>
      <c r="L40" s="135"/>
      <c r="M40" s="135"/>
      <c r="N40" s="135"/>
      <c r="O40" s="135"/>
      <c r="P40" s="135"/>
      <c r="Q40" s="135"/>
      <c r="R40" s="135"/>
      <c r="S40" s="135"/>
      <c r="T40" s="135"/>
      <c r="U40" s="135"/>
    </row>
    <row r="41" spans="1:29" ht="30" x14ac:dyDescent="0.25">
      <c r="A41" s="347"/>
      <c r="B41" s="348" t="s">
        <v>344</v>
      </c>
      <c r="C41" s="136"/>
      <c r="D41" s="136"/>
      <c r="E41" s="136"/>
      <c r="J41" s="135"/>
      <c r="K41" s="135"/>
      <c r="L41" s="135"/>
      <c r="M41" s="135"/>
      <c r="N41" s="135"/>
      <c r="O41" s="135"/>
      <c r="P41" s="135"/>
      <c r="Q41" s="135"/>
      <c r="R41" s="135"/>
      <c r="S41" s="135"/>
      <c r="T41" s="135"/>
      <c r="U41" s="135"/>
    </row>
    <row r="42" spans="1:29" ht="60" x14ac:dyDescent="0.25">
      <c r="A42" s="354"/>
      <c r="B42" s="356" t="s">
        <v>345</v>
      </c>
      <c r="C42" s="100"/>
      <c r="D42" s="100"/>
      <c r="E42" s="100"/>
      <c r="F42" s="100" t="s">
        <v>54</v>
      </c>
      <c r="G42" s="122"/>
      <c r="H42" s="122"/>
      <c r="I42" s="122"/>
      <c r="J42" s="135"/>
      <c r="K42" s="135"/>
      <c r="L42" s="135"/>
      <c r="M42" s="135"/>
      <c r="N42" s="135"/>
      <c r="O42" s="135"/>
      <c r="P42" s="135"/>
      <c r="Q42" s="135">
        <v>6000</v>
      </c>
      <c r="R42" s="135"/>
      <c r="S42" s="135"/>
      <c r="T42" s="135"/>
      <c r="U42" s="135"/>
    </row>
    <row r="43" spans="1:29" ht="45" x14ac:dyDescent="0.25">
      <c r="A43" s="357"/>
      <c r="B43" s="356" t="s">
        <v>348</v>
      </c>
      <c r="C43" s="100"/>
      <c r="D43" s="100"/>
      <c r="E43" s="100"/>
      <c r="F43" s="100"/>
      <c r="G43" s="122"/>
      <c r="H43" s="122"/>
      <c r="I43" s="122"/>
      <c r="J43" s="135"/>
      <c r="K43" s="135"/>
      <c r="L43" s="135"/>
      <c r="M43" s="135"/>
      <c r="N43" s="135"/>
      <c r="O43" s="135"/>
      <c r="P43" s="135"/>
      <c r="Q43" s="135"/>
      <c r="R43" s="135"/>
      <c r="S43" s="135"/>
      <c r="T43" s="135"/>
      <c r="U43" s="135"/>
    </row>
    <row r="44" spans="1:29" x14ac:dyDescent="0.25">
      <c r="A44" s="411" t="s">
        <v>167</v>
      </c>
      <c r="B44" s="411"/>
      <c r="C44" s="411"/>
      <c r="D44" s="411"/>
      <c r="E44" s="411"/>
      <c r="F44" s="411"/>
      <c r="G44" s="411"/>
      <c r="H44" s="411"/>
      <c r="I44" s="411"/>
      <c r="J44" s="411"/>
      <c r="K44" s="411"/>
      <c r="L44" s="411"/>
      <c r="M44" s="411"/>
      <c r="N44" s="411"/>
      <c r="O44" s="411"/>
      <c r="P44" s="411"/>
      <c r="Q44" s="411"/>
      <c r="R44" s="411"/>
      <c r="S44" s="411"/>
      <c r="T44" s="411"/>
      <c r="U44" s="411"/>
      <c r="V44" s="411"/>
    </row>
    <row r="45" spans="1:29" s="428" customFormat="1" x14ac:dyDescent="0.25">
      <c r="A45" s="425"/>
      <c r="B45" s="425"/>
      <c r="C45" s="425"/>
      <c r="D45" s="425"/>
      <c r="E45" s="425"/>
      <c r="F45" s="425"/>
      <c r="G45" s="425"/>
      <c r="H45" s="425"/>
      <c r="I45" s="425"/>
      <c r="J45" s="425"/>
      <c r="K45" s="425"/>
      <c r="L45" s="425"/>
      <c r="M45" s="425"/>
      <c r="N45" s="425"/>
      <c r="O45" s="425"/>
      <c r="P45" s="425"/>
      <c r="Q45" s="425"/>
      <c r="R45" s="425"/>
      <c r="S45" s="425"/>
      <c r="T45" s="425"/>
      <c r="U45" s="425"/>
      <c r="V45" s="425"/>
      <c r="W45" s="426"/>
      <c r="X45" s="427"/>
      <c r="Z45" s="429"/>
      <c r="AA45" s="429"/>
    </row>
    <row r="46" spans="1:29" s="428" customFormat="1" x14ac:dyDescent="0.25">
      <c r="A46" s="425"/>
      <c r="B46" s="425"/>
      <c r="C46" s="425"/>
      <c r="D46" s="425"/>
      <c r="E46" s="425"/>
      <c r="F46" s="425"/>
      <c r="G46" s="425"/>
      <c r="H46" s="425"/>
      <c r="I46" s="425"/>
      <c r="J46" s="425"/>
      <c r="K46" s="425"/>
      <c r="L46" s="425"/>
      <c r="M46" s="425"/>
      <c r="N46" s="425"/>
      <c r="O46" s="425"/>
      <c r="P46" s="425"/>
      <c r="Q46" s="425"/>
      <c r="R46" s="425"/>
      <c r="S46" s="425"/>
      <c r="T46" s="425"/>
      <c r="U46" s="425"/>
      <c r="V46" s="425"/>
      <c r="W46" s="426"/>
      <c r="X46" s="427"/>
      <c r="Z46" s="429"/>
      <c r="AA46" s="429"/>
    </row>
    <row r="47" spans="1:29" s="364" customFormat="1" x14ac:dyDescent="0.25">
      <c r="A47" s="358" t="s">
        <v>176</v>
      </c>
      <c r="B47" s="359"/>
      <c r="C47" s="359"/>
      <c r="D47" s="359"/>
      <c r="E47" s="359"/>
      <c r="F47" s="359"/>
      <c r="G47" s="360"/>
      <c r="H47" s="360"/>
      <c r="I47" s="360"/>
      <c r="J47" s="361"/>
      <c r="K47" s="361"/>
      <c r="L47" s="361"/>
      <c r="M47" s="361"/>
      <c r="N47" s="361"/>
      <c r="O47" s="361"/>
      <c r="P47" s="361"/>
      <c r="Q47" s="361"/>
      <c r="R47" s="361"/>
      <c r="S47" s="361"/>
      <c r="T47" s="361"/>
      <c r="U47" s="361"/>
      <c r="V47" s="255"/>
      <c r="W47" s="362"/>
      <c r="X47" s="363"/>
      <c r="AC47" s="137"/>
    </row>
    <row r="48" spans="1:29" ht="60" x14ac:dyDescent="0.25">
      <c r="A48" s="354" t="s">
        <v>349</v>
      </c>
      <c r="B48" s="348" t="s">
        <v>362</v>
      </c>
      <c r="C48" s="136"/>
      <c r="D48" s="136"/>
      <c r="E48" s="136"/>
      <c r="F48" s="136" t="s">
        <v>47</v>
      </c>
      <c r="J48" s="135"/>
      <c r="K48" s="135"/>
      <c r="L48" s="135"/>
      <c r="M48" s="135"/>
      <c r="N48" s="135"/>
      <c r="O48" s="135"/>
      <c r="P48" s="135"/>
      <c r="Q48" s="135"/>
      <c r="R48" s="135"/>
      <c r="S48" s="135">
        <v>2000</v>
      </c>
      <c r="T48" s="135"/>
      <c r="U48" s="135"/>
    </row>
    <row r="49" spans="1:31" x14ac:dyDescent="0.25">
      <c r="A49" s="354"/>
      <c r="B49" s="348" t="s">
        <v>370</v>
      </c>
      <c r="C49" s="136"/>
      <c r="D49" s="136"/>
      <c r="E49" s="136"/>
      <c r="J49" s="135"/>
      <c r="K49" s="135"/>
      <c r="L49" s="135"/>
      <c r="M49" s="135"/>
      <c r="N49" s="135"/>
      <c r="O49" s="135"/>
      <c r="P49" s="135"/>
      <c r="Q49" s="135"/>
      <c r="R49" s="135"/>
      <c r="S49" s="135"/>
      <c r="T49" s="135"/>
      <c r="U49" s="135"/>
    </row>
    <row r="50" spans="1:31" ht="30" x14ac:dyDescent="0.25">
      <c r="A50" s="354"/>
      <c r="B50" s="348" t="s">
        <v>361</v>
      </c>
      <c r="C50" s="136"/>
      <c r="D50" s="136"/>
      <c r="E50" s="136"/>
      <c r="J50" s="135"/>
      <c r="K50" s="135"/>
      <c r="L50" s="135"/>
      <c r="M50" s="135"/>
      <c r="N50" s="135"/>
      <c r="O50" s="135"/>
      <c r="P50" s="135"/>
      <c r="Q50" s="135"/>
      <c r="R50" s="135"/>
      <c r="S50" s="135"/>
      <c r="T50" s="135"/>
      <c r="U50" s="135"/>
    </row>
    <row r="51" spans="1:31" x14ac:dyDescent="0.25">
      <c r="A51" s="354"/>
      <c r="B51" s="348" t="s">
        <v>385</v>
      </c>
      <c r="C51" s="136"/>
      <c r="D51" s="136"/>
      <c r="E51" s="136"/>
      <c r="J51" s="135"/>
      <c r="K51" s="135"/>
      <c r="L51" s="135"/>
      <c r="M51" s="135"/>
      <c r="N51" s="135"/>
      <c r="O51" s="135"/>
      <c r="P51" s="135"/>
      <c r="Q51" s="135"/>
      <c r="R51" s="135"/>
      <c r="S51" s="135"/>
      <c r="T51" s="135"/>
      <c r="U51" s="135"/>
    </row>
    <row r="52" spans="1:31" s="357" customFormat="1" ht="75" x14ac:dyDescent="0.25">
      <c r="B52" s="348" t="s">
        <v>368</v>
      </c>
      <c r="C52" s="100"/>
      <c r="D52" s="100"/>
      <c r="E52" s="100"/>
      <c r="F52" s="100" t="s">
        <v>47</v>
      </c>
      <c r="G52" s="122"/>
      <c r="H52" s="122"/>
      <c r="I52" s="122"/>
      <c r="J52" s="154"/>
      <c r="K52" s="154"/>
      <c r="L52" s="154"/>
      <c r="M52" s="154"/>
      <c r="N52" s="154"/>
      <c r="O52" s="154">
        <v>2000</v>
      </c>
      <c r="P52" s="154"/>
      <c r="Q52" s="154"/>
      <c r="R52" s="154"/>
      <c r="S52" s="154"/>
      <c r="T52" s="154"/>
      <c r="U52" s="135"/>
      <c r="V52" s="432" t="s">
        <v>378</v>
      </c>
      <c r="X52" s="365"/>
      <c r="AE52" s="366"/>
    </row>
    <row r="53" spans="1:31" s="357" customFormat="1" x14ac:dyDescent="0.25">
      <c r="B53" s="348" t="s">
        <v>363</v>
      </c>
      <c r="C53" s="100"/>
      <c r="D53" s="100"/>
      <c r="E53" s="100"/>
      <c r="F53" s="100"/>
      <c r="G53" s="122"/>
      <c r="H53" s="122"/>
      <c r="I53" s="122"/>
      <c r="J53" s="154"/>
      <c r="K53" s="154"/>
      <c r="L53" s="154"/>
      <c r="M53" s="154"/>
      <c r="N53" s="154"/>
      <c r="O53" s="154"/>
      <c r="P53" s="154"/>
      <c r="Q53" s="154"/>
      <c r="R53" s="154"/>
      <c r="S53" s="154"/>
      <c r="T53" s="154"/>
      <c r="U53" s="135"/>
      <c r="V53" s="252"/>
      <c r="X53" s="365"/>
      <c r="AE53" s="366"/>
    </row>
    <row r="54" spans="1:31" s="357" customFormat="1" x14ac:dyDescent="0.25">
      <c r="B54" s="348" t="s">
        <v>364</v>
      </c>
      <c r="C54" s="100"/>
      <c r="D54" s="100"/>
      <c r="E54" s="100"/>
      <c r="F54" s="100"/>
      <c r="G54" s="122"/>
      <c r="H54" s="122"/>
      <c r="I54" s="122"/>
      <c r="J54" s="154"/>
      <c r="K54" s="154"/>
      <c r="L54" s="154"/>
      <c r="M54" s="154"/>
      <c r="N54" s="154"/>
      <c r="O54" s="154"/>
      <c r="P54" s="154"/>
      <c r="Q54" s="154"/>
      <c r="R54" s="154"/>
      <c r="S54" s="154"/>
      <c r="T54" s="154"/>
      <c r="U54" s="135"/>
      <c r="V54" s="252"/>
      <c r="X54" s="365"/>
      <c r="AE54" s="366"/>
    </row>
    <row r="55" spans="1:31" s="357" customFormat="1" x14ac:dyDescent="0.25">
      <c r="B55" s="348" t="s">
        <v>365</v>
      </c>
      <c r="C55" s="100"/>
      <c r="D55" s="100"/>
      <c r="E55" s="100"/>
      <c r="F55" s="100"/>
      <c r="G55" s="122"/>
      <c r="H55" s="122"/>
      <c r="I55" s="122"/>
      <c r="J55" s="154"/>
      <c r="K55" s="154"/>
      <c r="L55" s="154"/>
      <c r="M55" s="154"/>
      <c r="N55" s="154"/>
      <c r="O55" s="154"/>
      <c r="P55" s="154"/>
      <c r="Q55" s="154"/>
      <c r="R55" s="154"/>
      <c r="S55" s="154"/>
      <c r="T55" s="154"/>
      <c r="U55" s="135"/>
      <c r="V55" s="252"/>
      <c r="X55" s="365"/>
      <c r="AE55" s="366"/>
    </row>
    <row r="56" spans="1:31" s="357" customFormat="1" x14ac:dyDescent="0.25">
      <c r="B56" s="348"/>
      <c r="C56" s="100"/>
      <c r="D56" s="100"/>
      <c r="E56" s="100"/>
      <c r="F56" s="100"/>
      <c r="G56" s="122"/>
      <c r="H56" s="122"/>
      <c r="I56" s="122"/>
      <c r="J56" s="154"/>
      <c r="K56" s="154"/>
      <c r="L56" s="154"/>
      <c r="M56" s="154"/>
      <c r="N56" s="154"/>
      <c r="O56" s="154"/>
      <c r="P56" s="154"/>
      <c r="Q56" s="154"/>
      <c r="R56" s="154"/>
      <c r="S56" s="154"/>
      <c r="T56" s="154"/>
      <c r="U56" s="135"/>
      <c r="V56" s="252"/>
      <c r="X56" s="365"/>
      <c r="AE56" s="366"/>
    </row>
    <row r="57" spans="1:31" s="357" customFormat="1" ht="69" customHeight="1" x14ac:dyDescent="0.25">
      <c r="A57" s="367" t="s">
        <v>350</v>
      </c>
      <c r="B57" s="348" t="s">
        <v>369</v>
      </c>
      <c r="C57" s="100"/>
      <c r="D57" s="100"/>
      <c r="E57" s="100"/>
      <c r="F57" s="100"/>
      <c r="G57" s="122"/>
      <c r="H57" s="122"/>
      <c r="I57" s="122"/>
      <c r="J57" s="154"/>
      <c r="K57" s="154"/>
      <c r="L57" s="154"/>
      <c r="M57" s="154"/>
      <c r="N57" s="154"/>
      <c r="O57" s="154"/>
      <c r="P57" s="154"/>
      <c r="Q57" s="154"/>
      <c r="R57" s="154"/>
      <c r="S57" s="154"/>
      <c r="T57" s="154"/>
      <c r="U57" s="135"/>
      <c r="V57" s="252"/>
      <c r="X57" s="365"/>
      <c r="AE57" s="366"/>
    </row>
    <row r="58" spans="1:31" s="357" customFormat="1" ht="45" x14ac:dyDescent="0.25">
      <c r="B58" s="347" t="s">
        <v>367</v>
      </c>
      <c r="C58" s="100"/>
      <c r="D58" s="100"/>
      <c r="E58" s="100"/>
      <c r="F58" s="100"/>
      <c r="G58" s="122"/>
      <c r="H58" s="122"/>
      <c r="I58" s="122"/>
      <c r="J58" s="154"/>
      <c r="K58" s="154"/>
      <c r="L58" s="154"/>
      <c r="M58" s="154"/>
      <c r="N58" s="154"/>
      <c r="O58" s="154"/>
      <c r="P58" s="154"/>
      <c r="Q58" s="154"/>
      <c r="R58" s="154"/>
      <c r="S58" s="154"/>
      <c r="T58" s="154"/>
      <c r="U58" s="135"/>
      <c r="V58" s="252"/>
      <c r="X58" s="365"/>
      <c r="AE58" s="366"/>
    </row>
    <row r="59" spans="1:31" s="357" customFormat="1" ht="45" x14ac:dyDescent="0.25">
      <c r="B59" s="348" t="s">
        <v>384</v>
      </c>
      <c r="C59" s="100"/>
      <c r="D59" s="100"/>
      <c r="E59" s="100"/>
      <c r="F59" s="100"/>
      <c r="G59" s="122"/>
      <c r="H59" s="122"/>
      <c r="I59" s="122"/>
      <c r="J59" s="154"/>
      <c r="K59" s="154"/>
      <c r="L59" s="154"/>
      <c r="M59" s="154"/>
      <c r="N59" s="154"/>
      <c r="O59" s="154"/>
      <c r="P59" s="154"/>
      <c r="Q59" s="154"/>
      <c r="R59" s="154"/>
      <c r="S59" s="154"/>
      <c r="T59" s="154"/>
      <c r="U59" s="135"/>
      <c r="V59" s="252"/>
      <c r="X59" s="365"/>
      <c r="AE59" s="366"/>
    </row>
    <row r="60" spans="1:31" s="364" customFormat="1" x14ac:dyDescent="0.25">
      <c r="A60" s="368" t="s">
        <v>188</v>
      </c>
      <c r="B60" s="369"/>
      <c r="C60" s="369"/>
      <c r="D60" s="369"/>
      <c r="E60" s="369"/>
      <c r="F60" s="369"/>
      <c r="G60" s="370"/>
      <c r="H60" s="370"/>
      <c r="I60" s="370"/>
      <c r="J60" s="371"/>
      <c r="K60" s="371"/>
      <c r="L60" s="371"/>
      <c r="M60" s="371"/>
      <c r="N60" s="371"/>
      <c r="O60" s="371"/>
      <c r="P60" s="371"/>
      <c r="Q60" s="371"/>
      <c r="R60" s="371"/>
      <c r="S60" s="371"/>
      <c r="T60" s="371"/>
      <c r="U60" s="371"/>
      <c r="V60" s="256"/>
      <c r="W60" s="357"/>
      <c r="X60" s="363"/>
      <c r="AC60" s="137"/>
      <c r="AE60" s="366"/>
    </row>
    <row r="61" spans="1:31" s="364" customFormat="1" x14ac:dyDescent="0.25">
      <c r="A61" s="154"/>
      <c r="B61" s="162"/>
      <c r="C61" s="162"/>
      <c r="D61" s="162"/>
      <c r="E61" s="162"/>
      <c r="F61" s="162"/>
      <c r="G61" s="163"/>
      <c r="H61" s="163"/>
      <c r="I61" s="163"/>
      <c r="J61" s="164"/>
      <c r="K61" s="164"/>
      <c r="L61" s="164"/>
      <c r="M61" s="164"/>
      <c r="N61" s="164"/>
      <c r="O61" s="164"/>
      <c r="P61" s="164"/>
      <c r="Q61" s="164"/>
      <c r="R61" s="164"/>
      <c r="S61" s="164"/>
      <c r="T61" s="164"/>
      <c r="U61" s="135"/>
      <c r="V61" s="252"/>
      <c r="W61" s="357"/>
      <c r="X61" s="363"/>
      <c r="AC61" s="137"/>
      <c r="AE61" s="366"/>
    </row>
    <row r="62" spans="1:31" x14ac:dyDescent="0.25">
      <c r="A62" s="372"/>
      <c r="B62" s="100"/>
      <c r="C62" s="100"/>
      <c r="D62" s="100"/>
      <c r="E62" s="100"/>
      <c r="F62" s="100"/>
      <c r="G62" s="122"/>
      <c r="H62" s="122"/>
      <c r="I62" s="122"/>
      <c r="J62" s="135"/>
      <c r="K62" s="135"/>
      <c r="L62" s="135"/>
      <c r="M62" s="135"/>
      <c r="N62" s="135"/>
      <c r="O62" s="135"/>
      <c r="P62" s="135"/>
      <c r="Q62" s="135"/>
      <c r="R62" s="135"/>
      <c r="S62" s="135"/>
      <c r="T62" s="135"/>
      <c r="U62" s="135"/>
      <c r="AE62" s="366"/>
    </row>
    <row r="63" spans="1:31" s="364" customFormat="1" x14ac:dyDescent="0.25">
      <c r="A63" s="373" t="s">
        <v>191</v>
      </c>
      <c r="B63" s="374"/>
      <c r="C63" s="374"/>
      <c r="D63" s="374"/>
      <c r="E63" s="374"/>
      <c r="F63" s="374"/>
      <c r="G63" s="375"/>
      <c r="H63" s="375"/>
      <c r="I63" s="375"/>
      <c r="J63" s="376"/>
      <c r="K63" s="376"/>
      <c r="L63" s="376"/>
      <c r="M63" s="376"/>
      <c r="N63" s="376"/>
      <c r="O63" s="376"/>
      <c r="P63" s="376"/>
      <c r="Q63" s="376"/>
      <c r="R63" s="376"/>
      <c r="S63" s="376"/>
      <c r="T63" s="376"/>
      <c r="U63" s="376"/>
      <c r="V63" s="257"/>
      <c r="W63" s="357"/>
      <c r="X63" s="363"/>
      <c r="AC63" s="137"/>
      <c r="AE63" s="366"/>
    </row>
    <row r="64" spans="1:31" ht="60" x14ac:dyDescent="0.25">
      <c r="A64" s="430" t="s">
        <v>351</v>
      </c>
      <c r="B64" s="377" t="s">
        <v>352</v>
      </c>
      <c r="C64" s="146"/>
      <c r="D64" s="146"/>
      <c r="E64" s="146"/>
      <c r="F64" s="146"/>
      <c r="G64" s="147"/>
      <c r="H64" s="147"/>
      <c r="I64" s="147"/>
      <c r="J64" s="135"/>
      <c r="K64" s="135"/>
      <c r="L64" s="135"/>
      <c r="M64" s="135"/>
      <c r="N64" s="135"/>
      <c r="O64" s="135"/>
      <c r="P64" s="135"/>
      <c r="Q64" s="135"/>
      <c r="R64" s="135"/>
      <c r="S64" s="135"/>
      <c r="T64" s="135"/>
      <c r="U64" s="135"/>
      <c r="W64" s="378"/>
      <c r="AE64" s="366"/>
    </row>
    <row r="65" spans="1:31" x14ac:dyDescent="0.25">
      <c r="A65" s="357"/>
      <c r="B65" s="146"/>
      <c r="C65" s="146"/>
      <c r="D65" s="146"/>
      <c r="E65" s="146"/>
      <c r="F65" s="146"/>
      <c r="G65" s="147"/>
      <c r="H65" s="147"/>
      <c r="I65" s="147"/>
      <c r="J65" s="135"/>
      <c r="K65" s="135"/>
      <c r="L65" s="135"/>
      <c r="M65" s="135"/>
      <c r="N65" s="135"/>
      <c r="O65" s="135"/>
      <c r="P65" s="135"/>
      <c r="Q65" s="135"/>
      <c r="R65" s="135"/>
      <c r="S65" s="135"/>
      <c r="T65" s="135"/>
      <c r="U65" s="135"/>
      <c r="W65" s="378"/>
      <c r="AE65" s="366"/>
    </row>
    <row r="66" spans="1:31" x14ac:dyDescent="0.25">
      <c r="A66" s="372"/>
      <c r="B66" s="132"/>
      <c r="C66" s="132"/>
      <c r="D66" s="132"/>
      <c r="E66" s="132"/>
      <c r="F66" s="132"/>
      <c r="G66" s="133"/>
      <c r="H66" s="133"/>
      <c r="I66" s="133"/>
      <c r="J66" s="135"/>
      <c r="K66" s="135"/>
      <c r="L66" s="135"/>
      <c r="M66" s="135"/>
      <c r="N66" s="135"/>
      <c r="O66" s="135"/>
      <c r="P66" s="135"/>
      <c r="Q66" s="135"/>
      <c r="R66" s="135"/>
      <c r="S66" s="135"/>
      <c r="T66" s="135"/>
      <c r="U66" s="135"/>
      <c r="AE66" s="366"/>
    </row>
    <row r="67" spans="1:31" s="385" customFormat="1" x14ac:dyDescent="0.25">
      <c r="A67" s="379" t="s">
        <v>203</v>
      </c>
      <c r="B67" s="380"/>
      <c r="C67" s="380"/>
      <c r="D67" s="380"/>
      <c r="E67" s="380"/>
      <c r="F67" s="380"/>
      <c r="G67" s="381"/>
      <c r="H67" s="381"/>
      <c r="I67" s="381"/>
      <c r="J67" s="382"/>
      <c r="K67" s="382"/>
      <c r="L67" s="382"/>
      <c r="M67" s="382"/>
      <c r="N67" s="382"/>
      <c r="O67" s="382"/>
      <c r="P67" s="382"/>
      <c r="Q67" s="382"/>
      <c r="R67" s="382"/>
      <c r="S67" s="382"/>
      <c r="T67" s="382"/>
      <c r="U67" s="382"/>
      <c r="V67" s="258"/>
      <c r="W67" s="383"/>
      <c r="X67" s="384"/>
      <c r="AE67" s="366"/>
    </row>
    <row r="68" spans="1:31" s="357" customFormat="1" ht="30" x14ac:dyDescent="0.25">
      <c r="A68" s="386" t="s">
        <v>353</v>
      </c>
      <c r="B68" s="355" t="s">
        <v>354</v>
      </c>
      <c r="C68" s="100"/>
      <c r="D68" s="100"/>
      <c r="E68" s="100"/>
      <c r="F68" s="100"/>
      <c r="G68" s="122"/>
      <c r="H68" s="122"/>
      <c r="I68" s="122"/>
      <c r="J68" s="154"/>
      <c r="K68" s="154"/>
      <c r="L68" s="154"/>
      <c r="M68" s="154"/>
      <c r="N68" s="154"/>
      <c r="O68" s="154"/>
      <c r="P68" s="154"/>
      <c r="Q68" s="154"/>
      <c r="R68" s="154"/>
      <c r="S68" s="154"/>
      <c r="T68" s="154"/>
      <c r="U68" s="135"/>
      <c r="V68" s="252"/>
      <c r="X68" s="365"/>
      <c r="AE68" s="387"/>
    </row>
    <row r="69" spans="1:31" s="357" customFormat="1" x14ac:dyDescent="0.25">
      <c r="B69" s="100"/>
      <c r="C69" s="100"/>
      <c r="D69" s="100"/>
      <c r="E69" s="100"/>
      <c r="F69" s="100"/>
      <c r="G69" s="122"/>
      <c r="H69" s="122"/>
      <c r="I69" s="122"/>
      <c r="J69" s="154"/>
      <c r="K69" s="154"/>
      <c r="L69" s="154"/>
      <c r="M69" s="154"/>
      <c r="N69" s="154"/>
      <c r="O69" s="154"/>
      <c r="P69" s="154"/>
      <c r="Q69" s="154"/>
      <c r="R69" s="154"/>
      <c r="S69" s="154"/>
      <c r="T69" s="154"/>
      <c r="U69" s="135"/>
      <c r="V69" s="252"/>
      <c r="X69" s="365"/>
      <c r="AE69" s="366"/>
    </row>
    <row r="70" spans="1:31" s="357" customFormat="1" x14ac:dyDescent="0.25">
      <c r="A70" s="388" t="s">
        <v>355</v>
      </c>
      <c r="B70" s="348" t="s">
        <v>360</v>
      </c>
      <c r="C70" s="100"/>
      <c r="D70" s="100"/>
      <c r="E70" s="100"/>
      <c r="F70" s="100"/>
      <c r="G70" s="122"/>
      <c r="H70" s="122"/>
      <c r="I70" s="122"/>
      <c r="J70" s="154"/>
      <c r="K70" s="154"/>
      <c r="L70" s="154"/>
      <c r="M70" s="154"/>
      <c r="N70" s="154"/>
      <c r="O70" s="154"/>
      <c r="P70" s="154"/>
      <c r="Q70" s="154"/>
      <c r="R70" s="154"/>
      <c r="S70" s="154"/>
      <c r="T70" s="154"/>
      <c r="U70" s="135"/>
      <c r="V70" s="252"/>
      <c r="X70" s="365"/>
      <c r="AE70" s="366"/>
    </row>
    <row r="71" spans="1:31" s="364" customFormat="1" ht="31.5" x14ac:dyDescent="0.25">
      <c r="A71" s="389"/>
      <c r="B71" s="162" t="s">
        <v>356</v>
      </c>
      <c r="C71" s="178"/>
      <c r="D71" s="178"/>
      <c r="E71" s="178"/>
      <c r="F71" s="100"/>
      <c r="G71" s="122"/>
      <c r="H71" s="122"/>
      <c r="I71" s="122"/>
      <c r="J71" s="164"/>
      <c r="K71" s="164"/>
      <c r="L71" s="164"/>
      <c r="M71" s="164"/>
      <c r="N71" s="164"/>
      <c r="O71" s="164"/>
      <c r="P71" s="164"/>
      <c r="Q71" s="164"/>
      <c r="R71" s="164"/>
      <c r="S71" s="164"/>
      <c r="T71" s="164"/>
      <c r="U71" s="135"/>
      <c r="V71" s="252"/>
      <c r="W71" s="357"/>
      <c r="X71" s="363"/>
    </row>
    <row r="72" spans="1:31" s="364" customFormat="1" x14ac:dyDescent="0.25">
      <c r="A72" s="389"/>
      <c r="B72" s="178"/>
      <c r="C72" s="178"/>
      <c r="D72" s="178"/>
      <c r="E72" s="178"/>
      <c r="F72" s="100"/>
      <c r="G72" s="122"/>
      <c r="H72" s="122"/>
      <c r="I72" s="122"/>
      <c r="J72" s="164"/>
      <c r="K72" s="164"/>
      <c r="L72" s="164"/>
      <c r="M72" s="164"/>
      <c r="N72" s="164"/>
      <c r="O72" s="164"/>
      <c r="P72" s="164"/>
      <c r="Q72" s="164"/>
      <c r="R72" s="164"/>
      <c r="S72" s="164"/>
      <c r="T72" s="164"/>
      <c r="U72" s="135"/>
      <c r="V72" s="252"/>
      <c r="W72" s="357"/>
      <c r="X72" s="363"/>
    </row>
    <row r="73" spans="1:31" s="385" customFormat="1" x14ac:dyDescent="0.25">
      <c r="A73" s="390" t="s">
        <v>211</v>
      </c>
      <c r="B73" s="391"/>
      <c r="C73" s="391"/>
      <c r="D73" s="391"/>
      <c r="E73" s="391"/>
      <c r="F73" s="391"/>
      <c r="G73" s="392"/>
      <c r="H73" s="392"/>
      <c r="I73" s="392"/>
      <c r="J73" s="393"/>
      <c r="K73" s="393"/>
      <c r="L73" s="393"/>
      <c r="M73" s="393"/>
      <c r="N73" s="393"/>
      <c r="O73" s="393"/>
      <c r="P73" s="393"/>
      <c r="Q73" s="393"/>
      <c r="R73" s="393"/>
      <c r="S73" s="393"/>
      <c r="T73" s="393"/>
      <c r="U73" s="393"/>
      <c r="V73" s="259"/>
      <c r="W73" s="383"/>
      <c r="X73" s="384"/>
    </row>
    <row r="74" spans="1:31" x14ac:dyDescent="0.25">
      <c r="A74" s="357"/>
      <c r="B74" s="100"/>
      <c r="C74" s="100"/>
      <c r="D74" s="100"/>
      <c r="E74" s="100"/>
      <c r="F74" s="100"/>
      <c r="G74" s="122"/>
      <c r="H74" s="122"/>
      <c r="I74" s="122"/>
      <c r="J74" s="135"/>
      <c r="K74" s="135"/>
      <c r="L74" s="135"/>
      <c r="M74" s="135"/>
      <c r="N74" s="135"/>
      <c r="O74" s="135"/>
      <c r="P74" s="135"/>
      <c r="Q74" s="135"/>
      <c r="R74" s="135"/>
      <c r="S74" s="135"/>
      <c r="T74" s="135"/>
      <c r="U74" s="135"/>
    </row>
    <row r="75" spans="1:31" x14ac:dyDescent="0.25">
      <c r="A75" s="394" t="s">
        <v>214</v>
      </c>
      <c r="B75" s="395"/>
      <c r="C75" s="395"/>
      <c r="D75" s="395"/>
      <c r="E75" s="395"/>
      <c r="F75" s="395"/>
      <c r="G75" s="396"/>
      <c r="H75" s="396"/>
      <c r="I75" s="396"/>
      <c r="J75" s="397"/>
      <c r="K75" s="397"/>
      <c r="L75" s="397"/>
      <c r="M75" s="397"/>
      <c r="N75" s="397"/>
      <c r="O75" s="397"/>
      <c r="P75" s="397"/>
      <c r="Q75" s="397"/>
      <c r="R75" s="397"/>
      <c r="S75" s="397"/>
      <c r="T75" s="397"/>
      <c r="U75" s="397"/>
      <c r="V75" s="260"/>
    </row>
    <row r="76" spans="1:31" s="357" customFormat="1" x14ac:dyDescent="0.25">
      <c r="A76" s="100"/>
      <c r="B76" s="100"/>
      <c r="C76" s="100"/>
      <c r="D76" s="100"/>
      <c r="E76" s="100"/>
      <c r="F76" s="100"/>
      <c r="G76" s="122"/>
      <c r="H76" s="122"/>
      <c r="I76" s="122"/>
      <c r="J76" s="154"/>
      <c r="K76" s="154"/>
      <c r="L76" s="154"/>
      <c r="M76" s="154"/>
      <c r="N76" s="154"/>
      <c r="O76" s="154"/>
      <c r="P76" s="154"/>
      <c r="Q76" s="154"/>
      <c r="R76" s="154"/>
      <c r="S76" s="154"/>
      <c r="T76" s="154"/>
      <c r="U76" s="135"/>
      <c r="V76" s="252"/>
      <c r="W76" s="100"/>
      <c r="X76" s="365"/>
    </row>
    <row r="77" spans="1:31" s="364" customFormat="1" x14ac:dyDescent="0.25">
      <c r="A77" s="398" t="s">
        <v>218</v>
      </c>
      <c r="B77" s="399"/>
      <c r="C77" s="399"/>
      <c r="D77" s="399"/>
      <c r="E77" s="399"/>
      <c r="F77" s="399"/>
      <c r="G77" s="400"/>
      <c r="H77" s="400"/>
      <c r="I77" s="400"/>
      <c r="J77" s="401"/>
      <c r="K77" s="401"/>
      <c r="L77" s="401"/>
      <c r="M77" s="401"/>
      <c r="N77" s="401"/>
      <c r="O77" s="401"/>
      <c r="P77" s="401"/>
      <c r="Q77" s="401"/>
      <c r="R77" s="401"/>
      <c r="S77" s="401"/>
      <c r="T77" s="401"/>
      <c r="U77" s="401"/>
      <c r="V77" s="261"/>
      <c r="W77" s="100"/>
      <c r="X77" s="363"/>
    </row>
    <row r="78" spans="1:31" x14ac:dyDescent="0.25">
      <c r="A78" s="330" t="s">
        <v>358</v>
      </c>
      <c r="B78" s="325" t="s">
        <v>359</v>
      </c>
      <c r="C78" s="193"/>
      <c r="D78" s="193"/>
      <c r="E78" s="193"/>
      <c r="F78" s="193"/>
      <c r="G78" s="194"/>
      <c r="H78" s="194"/>
      <c r="I78" s="194"/>
      <c r="J78" s="135"/>
      <c r="K78" s="135"/>
      <c r="L78" s="135"/>
      <c r="M78" s="135"/>
      <c r="N78" s="135"/>
      <c r="O78" s="135"/>
      <c r="P78" s="135"/>
      <c r="Q78" s="135"/>
      <c r="R78" s="135"/>
      <c r="S78" s="135"/>
      <c r="T78" s="135"/>
      <c r="U78" s="135"/>
    </row>
    <row r="79" spans="1:31" x14ac:dyDescent="0.25">
      <c r="A79" s="357"/>
      <c r="B79" s="193"/>
      <c r="C79" s="193"/>
      <c r="D79" s="193"/>
      <c r="E79" s="193"/>
      <c r="F79" s="193"/>
      <c r="G79" s="194"/>
      <c r="H79" s="194"/>
      <c r="I79" s="194"/>
      <c r="J79" s="135"/>
      <c r="K79" s="135"/>
      <c r="L79" s="135"/>
      <c r="M79" s="135"/>
      <c r="N79" s="135"/>
      <c r="O79" s="135"/>
      <c r="P79" s="135"/>
      <c r="Q79" s="135"/>
      <c r="R79" s="135"/>
      <c r="S79" s="135"/>
      <c r="T79" s="135"/>
      <c r="U79" s="135"/>
    </row>
    <row r="80" spans="1:31" ht="18.75" x14ac:dyDescent="0.25">
      <c r="A80" s="405" t="s">
        <v>226</v>
      </c>
      <c r="B80" s="402"/>
      <c r="C80" s="402"/>
      <c r="D80" s="402"/>
      <c r="E80" s="402"/>
      <c r="F80" s="402"/>
      <c r="G80" s="403"/>
      <c r="H80" s="403"/>
      <c r="I80" s="403"/>
      <c r="V80" s="404"/>
    </row>
    <row r="81" spans="1:23" x14ac:dyDescent="0.25">
      <c r="A81" s="406"/>
      <c r="B81" s="407"/>
      <c r="C81" s="407"/>
      <c r="D81" s="407"/>
      <c r="E81" s="407"/>
      <c r="F81" s="407"/>
      <c r="G81" s="408"/>
      <c r="H81" s="408"/>
      <c r="I81" s="408"/>
    </row>
    <row r="82" spans="1:23" x14ac:dyDescent="0.25">
      <c r="A82" s="409" t="s">
        <v>227</v>
      </c>
      <c r="B82" s="407"/>
      <c r="C82" s="407"/>
      <c r="D82" s="407"/>
      <c r="E82" s="407"/>
      <c r="F82" s="407"/>
      <c r="G82" s="408"/>
      <c r="H82" s="408"/>
      <c r="I82" s="408"/>
    </row>
    <row r="83" spans="1:23" x14ac:dyDescent="0.25">
      <c r="A83" s="410" t="s">
        <v>158</v>
      </c>
      <c r="B83" s="407"/>
      <c r="C83" s="407"/>
      <c r="D83" s="407"/>
      <c r="E83" s="407"/>
      <c r="F83" s="407"/>
      <c r="G83" s="408"/>
      <c r="H83" s="408"/>
      <c r="I83" s="408"/>
    </row>
    <row r="84" spans="1:23" x14ac:dyDescent="0.25">
      <c r="A84" s="411" t="s">
        <v>167</v>
      </c>
      <c r="B84" s="407"/>
      <c r="C84" s="407"/>
      <c r="D84" s="407"/>
      <c r="E84" s="407"/>
      <c r="F84" s="407"/>
      <c r="G84" s="408"/>
      <c r="H84" s="408"/>
      <c r="I84" s="408"/>
    </row>
    <row r="85" spans="1:23" x14ac:dyDescent="0.25">
      <c r="A85" s="412" t="s">
        <v>176</v>
      </c>
      <c r="B85" s="407"/>
      <c r="C85" s="407"/>
      <c r="D85" s="407"/>
      <c r="E85" s="407"/>
      <c r="F85" s="407"/>
      <c r="G85" s="408"/>
      <c r="H85" s="408"/>
      <c r="I85" s="408"/>
    </row>
    <row r="86" spans="1:23" x14ac:dyDescent="0.25">
      <c r="A86" s="413" t="s">
        <v>188</v>
      </c>
      <c r="B86" s="407"/>
      <c r="C86" s="407"/>
      <c r="D86" s="407"/>
      <c r="E86" s="407"/>
      <c r="F86" s="407"/>
      <c r="G86" s="408"/>
      <c r="H86" s="408"/>
      <c r="I86" s="408"/>
    </row>
    <row r="87" spans="1:23" x14ac:dyDescent="0.25">
      <c r="A87" s="414" t="s">
        <v>228</v>
      </c>
      <c r="B87" s="407"/>
      <c r="C87" s="407"/>
      <c r="D87" s="407"/>
      <c r="E87" s="407"/>
      <c r="F87" s="407"/>
      <c r="G87" s="408"/>
      <c r="H87" s="408"/>
      <c r="I87" s="408"/>
    </row>
    <row r="88" spans="1:23" x14ac:dyDescent="0.25">
      <c r="A88" s="415" t="s">
        <v>202</v>
      </c>
      <c r="B88" s="407"/>
      <c r="C88" s="407"/>
      <c r="D88" s="407"/>
      <c r="E88" s="407"/>
      <c r="F88" s="407"/>
      <c r="G88" s="408"/>
      <c r="H88" s="408"/>
      <c r="I88" s="408"/>
    </row>
    <row r="89" spans="1:23" x14ac:dyDescent="0.25">
      <c r="A89" s="416" t="s">
        <v>229</v>
      </c>
      <c r="B89" s="407"/>
      <c r="C89" s="407"/>
      <c r="D89" s="407"/>
      <c r="E89" s="407"/>
      <c r="F89" s="407"/>
      <c r="G89" s="408"/>
      <c r="H89" s="408"/>
      <c r="I89" s="408"/>
    </row>
    <row r="90" spans="1:23" x14ac:dyDescent="0.25">
      <c r="A90" s="417" t="s">
        <v>211</v>
      </c>
      <c r="B90" s="407"/>
      <c r="C90" s="407"/>
      <c r="D90" s="407"/>
      <c r="E90" s="407"/>
      <c r="F90" s="407"/>
      <c r="G90" s="408"/>
      <c r="H90" s="408"/>
      <c r="I90" s="408"/>
    </row>
    <row r="91" spans="1:23" x14ac:dyDescent="0.25">
      <c r="A91" s="394" t="s">
        <v>214</v>
      </c>
      <c r="B91" s="418"/>
      <c r="C91" s="418"/>
      <c r="D91" s="418"/>
      <c r="E91" s="418"/>
      <c r="F91" s="372"/>
      <c r="G91" s="364"/>
      <c r="H91" s="364"/>
      <c r="I91" s="364"/>
      <c r="V91" s="137"/>
      <c r="W91" s="137"/>
    </row>
    <row r="92" spans="1:23" x14ac:dyDescent="0.25">
      <c r="A92" s="419" t="s">
        <v>218</v>
      </c>
      <c r="B92" s="418"/>
      <c r="C92" s="418"/>
      <c r="D92" s="418"/>
      <c r="E92" s="418"/>
      <c r="F92" s="372"/>
      <c r="G92" s="364"/>
      <c r="H92" s="364"/>
      <c r="I92" s="364"/>
      <c r="V92" s="137"/>
      <c r="W92" s="137"/>
    </row>
    <row r="93" spans="1:23" x14ac:dyDescent="0.25">
      <c r="A93" s="420" t="s">
        <v>230</v>
      </c>
      <c r="B93" s="100" t="s">
        <v>231</v>
      </c>
      <c r="C93" s="421"/>
      <c r="D93" s="418"/>
      <c r="E93" s="418"/>
      <c r="G93" s="421"/>
      <c r="H93" s="421"/>
      <c r="I93" s="421"/>
      <c r="V93" s="137"/>
      <c r="W93" s="137"/>
    </row>
    <row r="94" spans="1:23" x14ac:dyDescent="0.25">
      <c r="A94" s="372"/>
      <c r="B94" s="100" t="s">
        <v>232</v>
      </c>
      <c r="C94" s="422"/>
      <c r="D94" s="418"/>
      <c r="E94" s="418"/>
      <c r="G94" s="422"/>
      <c r="H94" s="422"/>
      <c r="I94" s="422"/>
      <c r="V94" s="137"/>
      <c r="W94" s="137"/>
    </row>
    <row r="95" spans="1:23" x14ac:dyDescent="0.25">
      <c r="A95" s="372"/>
      <c r="B95" s="100" t="s">
        <v>233</v>
      </c>
      <c r="C95" s="423"/>
      <c r="D95" s="418"/>
      <c r="E95" s="418"/>
      <c r="G95" s="423"/>
      <c r="H95" s="423"/>
      <c r="I95" s="423"/>
      <c r="V95" s="137"/>
      <c r="W95" s="137"/>
    </row>
    <row r="96" spans="1:23" x14ac:dyDescent="0.25">
      <c r="A96" s="372"/>
      <c r="B96" s="100" t="s">
        <v>234</v>
      </c>
      <c r="C96" s="424"/>
      <c r="D96" s="418"/>
      <c r="E96" s="418"/>
      <c r="G96" s="424"/>
      <c r="H96" s="424"/>
      <c r="I96" s="424"/>
      <c r="V96" s="137"/>
      <c r="W96" s="137"/>
    </row>
    <row r="97" spans="4:23" x14ac:dyDescent="0.25">
      <c r="D97" s="418"/>
      <c r="E97" s="418"/>
      <c r="V97" s="137"/>
      <c r="W97" s="137"/>
    </row>
  </sheetData>
  <dataConsolidate/>
  <conditionalFormatting sqref="F4:I12 F14:I23 F26:I30 F32:I37 F39:I43 F48:I59 F61:I62 F64:I66 F68:I72 F74:I74 F76:I76 F78:I79">
    <cfRule type="expression" dxfId="1" priority="1">
      <formula>AND(SUM($J4:$U4)&lt;&gt;0,$F4="")</formula>
    </cfRule>
  </conditionalFormatting>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6028CC4B-18A7-41CB-ACC2-9B237422DC79}">
          <x14:formula1>
            <xm:f>'Dropdown list values'!$B$1:$B$38</xm:f>
          </x14:formula1>
          <xm:sqref>F4:I12 F78:I79 F14:I23 F74:I74 F76:I76 F61:I62 F64:I66 F68:I72 F32:I37 F39:I46 F48:I59 F26:I30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776B9-FE7E-404A-AA64-7FDF410E04F0}">
  <dimension ref="A1:W78"/>
  <sheetViews>
    <sheetView zoomScaleNormal="100" workbookViewId="0">
      <pane xSplit="1" ySplit="2" topLeftCell="B3" activePane="bottomRight" state="frozen"/>
      <selection pane="topRight" activeCell="B1" sqref="B1"/>
      <selection pane="bottomLeft" activeCell="A3" sqref="A3"/>
      <selection pane="bottomRight" activeCell="B3" sqref="B3"/>
    </sheetView>
  </sheetViews>
  <sheetFormatPr defaultColWidth="9.140625" defaultRowHeight="15" x14ac:dyDescent="0.25"/>
  <cols>
    <col min="1" max="1" width="20.28515625" style="19" bestFit="1" customWidth="1"/>
    <col min="2" max="2" width="6.85546875" style="20" customWidth="1"/>
    <col min="3" max="3" width="53" style="20" bestFit="1" customWidth="1"/>
    <col min="4" max="4" width="11.7109375" style="13" customWidth="1"/>
    <col min="5" max="5" width="1.7109375" style="13" customWidth="1"/>
    <col min="6" max="6" width="11.7109375" style="13" customWidth="1"/>
    <col min="7" max="18" width="9.140625" style="13"/>
    <col min="19" max="19" width="7.42578125" style="13" bestFit="1" customWidth="1"/>
    <col min="20" max="20" width="5" style="13" bestFit="1" customWidth="1"/>
    <col min="21" max="21" width="5.7109375" style="13" bestFit="1" customWidth="1"/>
    <col min="22" max="22" width="7.42578125" style="13" customWidth="1"/>
    <col min="23" max="23" width="9.140625" style="13"/>
    <col min="24" max="16384" width="9.140625" style="11"/>
  </cols>
  <sheetData>
    <row r="1" spans="1:23" x14ac:dyDescent="0.25">
      <c r="A1" s="33" t="str">
        <f>LEFT('CS Summary'!A1,SEARCH(" ",'CS Summary'!A1,1)-1)&amp;" Budget "&amp;YEAR('CS Summary'!$A$31)&amp;"/"&amp;YEAR('CS Summary'!$A$42)</f>
        <v>CSTN Budget 2026/2027</v>
      </c>
      <c r="B1" s="34"/>
      <c r="C1" s="34"/>
      <c r="D1" s="35"/>
      <c r="E1" s="36"/>
      <c r="F1" s="35"/>
      <c r="G1" s="36"/>
      <c r="H1" s="36"/>
      <c r="I1" s="36"/>
      <c r="J1" s="36"/>
      <c r="K1" s="36"/>
      <c r="L1" s="36"/>
      <c r="M1" s="36"/>
      <c r="N1" s="36"/>
      <c r="O1" s="36"/>
      <c r="P1" s="36"/>
      <c r="Q1" s="37"/>
    </row>
    <row r="2" spans="1:23" ht="29.25" customHeight="1" x14ac:dyDescent="0.25">
      <c r="A2" s="38" t="s">
        <v>2</v>
      </c>
      <c r="B2" s="31"/>
      <c r="C2" s="32" t="e">
        <f>IF(D78&gt;0,"","Your CS is budgeting a deficit, please review and address this before submitting to NZNO.")</f>
        <v>#REF!</v>
      </c>
      <c r="D2" s="39"/>
      <c r="E2" s="40"/>
      <c r="F2" s="39" cm="1">
        <f t="array" ref="F2:Q2">TRANSPOSE('CS Summary'!A31:A42)</f>
        <v>46142</v>
      </c>
      <c r="G2" s="39">
        <v>46173</v>
      </c>
      <c r="H2" s="39">
        <v>46203</v>
      </c>
      <c r="I2" s="39">
        <v>46234</v>
      </c>
      <c r="J2" s="39">
        <v>46265</v>
      </c>
      <c r="K2" s="39">
        <v>46295</v>
      </c>
      <c r="L2" s="39">
        <v>46326</v>
      </c>
      <c r="M2" s="39">
        <v>46356</v>
      </c>
      <c r="N2" s="39">
        <v>46387</v>
      </c>
      <c r="O2" s="39">
        <v>46418</v>
      </c>
      <c r="P2" s="39">
        <v>46446</v>
      </c>
      <c r="Q2" s="41">
        <v>46477</v>
      </c>
      <c r="S2" s="12" t="s">
        <v>304</v>
      </c>
      <c r="T2" s="12" t="s">
        <v>305</v>
      </c>
      <c r="U2" s="12" t="s">
        <v>306</v>
      </c>
      <c r="V2" s="12" t="s">
        <v>307</v>
      </c>
      <c r="W2" s="12" t="s">
        <v>300</v>
      </c>
    </row>
    <row r="3" spans="1:23" x14ac:dyDescent="0.25">
      <c r="A3" s="38"/>
      <c r="B3" s="31" t="s">
        <v>3</v>
      </c>
      <c r="C3" s="31"/>
      <c r="D3" s="10"/>
      <c r="E3" s="2"/>
      <c r="F3" s="10"/>
      <c r="G3" s="2"/>
      <c r="H3" s="2"/>
      <c r="I3" s="2"/>
      <c r="J3" s="2"/>
      <c r="K3" s="2"/>
      <c r="L3" s="2"/>
      <c r="M3" s="2"/>
      <c r="N3" s="2"/>
      <c r="O3" s="2"/>
      <c r="P3" s="2"/>
      <c r="Q3" s="42"/>
    </row>
    <row r="4" spans="1:23" x14ac:dyDescent="0.25">
      <c r="A4" s="38"/>
      <c r="B4" s="31"/>
      <c r="C4" s="31" t="s">
        <v>4</v>
      </c>
      <c r="D4" s="10"/>
      <c r="E4" s="43"/>
      <c r="F4" s="10"/>
      <c r="G4" s="2"/>
      <c r="H4" s="2"/>
      <c r="I4" s="2"/>
      <c r="J4" s="2"/>
      <c r="K4" s="2"/>
      <c r="L4" s="2"/>
      <c r="M4" s="2"/>
      <c r="N4" s="2"/>
      <c r="O4" s="2"/>
      <c r="P4" s="2"/>
      <c r="Q4" s="42"/>
      <c r="S4" s="14"/>
      <c r="T4" s="14"/>
      <c r="U4" s="14"/>
      <c r="V4" s="14"/>
    </row>
    <row r="5" spans="1:23" x14ac:dyDescent="0.25">
      <c r="A5" s="44"/>
      <c r="B5" s="1"/>
      <c r="C5" s="22" t="s">
        <v>5</v>
      </c>
      <c r="D5" s="23" t="e">
        <f>SUM(F5:Q5)</f>
        <v>#REF!</v>
      </c>
      <c r="E5" s="27"/>
      <c r="F5" s="23" t="e">
        <f>IF('Annual Plan'!#REF!='Dropdown list values'!$A$1,SUMIF(#REF!,'Budget Summary'!$C5,#REF!),0)+IF($W5="Y",SUMIF('Annual Plan'!$F:$F,'Budget Summary'!$C5,'Annual Plan'!J:J)/1.15,SUMIF('Annual Plan'!$F:$F,'Budget Summary'!$C5,'Annual Plan'!J:J))</f>
        <v>#REF!</v>
      </c>
      <c r="G5" s="23" t="e">
        <f>IF('Annual Plan'!#REF!='Dropdown list values'!$A$1,SUMIF(#REF!,'Budget Summary'!$C5,#REF!),0)+IF($W5="Y",SUMIF('Annual Plan'!$F:$F,'Budget Summary'!$C5,'Annual Plan'!K:K)/1.15,SUMIF('Annual Plan'!$F:$F,'Budget Summary'!$C5,'Annual Plan'!K:K))</f>
        <v>#REF!</v>
      </c>
      <c r="H5" s="23" t="e">
        <f>IF('Annual Plan'!#REF!='Dropdown list values'!$A$1,SUMIF(#REF!,'Budget Summary'!$C5,#REF!),0)+IF($W5="Y",SUMIF('Annual Plan'!$F:$F,'Budget Summary'!$C5,'Annual Plan'!L:L)/1.15,SUMIF('Annual Plan'!$F:$F,'Budget Summary'!$C5,'Annual Plan'!L:L))</f>
        <v>#REF!</v>
      </c>
      <c r="I5" s="23" t="e">
        <f>IF('Annual Plan'!#REF!='Dropdown list values'!$A$1,SUMIF(#REF!,'Budget Summary'!$C5,#REF!),0)+IF($W5="Y",SUMIF('Annual Plan'!$F:$F,'Budget Summary'!$C5,'Annual Plan'!M:M)/1.15,SUMIF('Annual Plan'!$F:$F,'Budget Summary'!$C5,'Annual Plan'!M:M))</f>
        <v>#REF!</v>
      </c>
      <c r="J5" s="23" t="e">
        <f>IF('Annual Plan'!#REF!='Dropdown list values'!$A$1,SUMIF(#REF!,'Budget Summary'!$C5,#REF!),0)+IF($W5="Y",SUMIF('Annual Plan'!$F:$F,'Budget Summary'!$C5,'Annual Plan'!N:N)/1.15,SUMIF('Annual Plan'!$F:$F,'Budget Summary'!$C5,'Annual Plan'!N:N))</f>
        <v>#REF!</v>
      </c>
      <c r="K5" s="23" t="e">
        <f>IF('Annual Plan'!#REF!='Dropdown list values'!$A$1,SUMIF(#REF!,'Budget Summary'!$C5,#REF!),0)+IF($W5="Y",SUMIF('Annual Plan'!$F:$F,'Budget Summary'!$C5,'Annual Plan'!O:O)/1.15,SUMIF('Annual Plan'!$F:$F,'Budget Summary'!$C5,'Annual Plan'!O:O))</f>
        <v>#REF!</v>
      </c>
      <c r="L5" s="23" t="e">
        <f>IF('Annual Plan'!#REF!='Dropdown list values'!$A$1,SUMIF(#REF!,'Budget Summary'!$C5,#REF!),0)+IF($W5="Y",SUMIF('Annual Plan'!$F:$F,'Budget Summary'!$C5,'Annual Plan'!P:P)/1.15,SUMIF('Annual Plan'!$F:$F,'Budget Summary'!$C5,'Annual Plan'!P:P))</f>
        <v>#REF!</v>
      </c>
      <c r="M5" s="23" t="e">
        <f>IF('Annual Plan'!#REF!='Dropdown list values'!$A$1,SUMIF(#REF!,'Budget Summary'!$C5,#REF!),0)+IF($W5="Y",SUMIF('Annual Plan'!$F:$F,'Budget Summary'!$C5,'Annual Plan'!Q:Q)/1.15,SUMIF('Annual Plan'!$F:$F,'Budget Summary'!$C5,'Annual Plan'!Q:Q))</f>
        <v>#REF!</v>
      </c>
      <c r="N5" s="23" t="e">
        <f>IF('Annual Plan'!#REF!='Dropdown list values'!$A$1,SUMIF(#REF!,'Budget Summary'!$C5,#REF!),0)+IF($W5="Y",SUMIF('Annual Plan'!$F:$F,'Budget Summary'!$C5,'Annual Plan'!R:R)/1.15,SUMIF('Annual Plan'!$F:$F,'Budget Summary'!$C5,'Annual Plan'!R:R))</f>
        <v>#REF!</v>
      </c>
      <c r="O5" s="23" t="e">
        <f>IF('Annual Plan'!#REF!='Dropdown list values'!$A$1,SUMIF(#REF!,'Budget Summary'!$C5,#REF!),0)+IF($W5="Y",SUMIF('Annual Plan'!$F:$F,'Budget Summary'!$C5,'Annual Plan'!S:S)/1.15,SUMIF('Annual Plan'!$F:$F,'Budget Summary'!$C5,'Annual Plan'!S:S))</f>
        <v>#REF!</v>
      </c>
      <c r="P5" s="23" t="e">
        <f>IF('Annual Plan'!#REF!='Dropdown list values'!$A$1,SUMIF(#REF!,'Budget Summary'!$C5,#REF!),0)+IF($W5="Y",SUMIF('Annual Plan'!$F:$F,'Budget Summary'!$C5,'Annual Plan'!T:T)/1.15,SUMIF('Annual Plan'!$F:$F,'Budget Summary'!$C5,'Annual Plan'!T:T))</f>
        <v>#REF!</v>
      </c>
      <c r="Q5" s="45" t="e">
        <f>IF('Annual Plan'!#REF!='Dropdown list values'!$A$1,SUMIF(#REF!,'Budget Summary'!$C5,#REF!),0)+IF($W5="Y",SUMIF('Annual Plan'!$F:$F,'Budget Summary'!$C5,'Annual Plan'!U:U)/1.15,SUMIF('Annual Plan'!$F:$F,'Budget Summary'!$C5,'Annual Plan'!U:U))</f>
        <v>#REF!</v>
      </c>
      <c r="S5" s="14"/>
      <c r="T5" s="14"/>
      <c r="U5" s="14"/>
      <c r="W5" s="13" t="s">
        <v>301</v>
      </c>
    </row>
    <row r="6" spans="1:23" x14ac:dyDescent="0.25">
      <c r="A6" s="44"/>
      <c r="B6" s="1"/>
      <c r="C6" s="24" t="s">
        <v>6</v>
      </c>
      <c r="D6" s="25" t="e">
        <f t="shared" ref="D6:Q6" si="0">SUM(D5:D5)</f>
        <v>#REF!</v>
      </c>
      <c r="E6" s="27"/>
      <c r="F6" s="25" t="e">
        <f t="shared" si="0"/>
        <v>#REF!</v>
      </c>
      <c r="G6" s="25" t="e">
        <f t="shared" si="0"/>
        <v>#REF!</v>
      </c>
      <c r="H6" s="25" t="e">
        <f t="shared" si="0"/>
        <v>#REF!</v>
      </c>
      <c r="I6" s="25" t="e">
        <f t="shared" si="0"/>
        <v>#REF!</v>
      </c>
      <c r="J6" s="25" t="e">
        <f t="shared" si="0"/>
        <v>#REF!</v>
      </c>
      <c r="K6" s="25" t="e">
        <f t="shared" si="0"/>
        <v>#REF!</v>
      </c>
      <c r="L6" s="25" t="e">
        <f t="shared" si="0"/>
        <v>#REF!</v>
      </c>
      <c r="M6" s="25" t="e">
        <f t="shared" si="0"/>
        <v>#REF!</v>
      </c>
      <c r="N6" s="25" t="e">
        <f t="shared" si="0"/>
        <v>#REF!</v>
      </c>
      <c r="O6" s="25" t="e">
        <f t="shared" si="0"/>
        <v>#REF!</v>
      </c>
      <c r="P6" s="25" t="e">
        <f t="shared" si="0"/>
        <v>#REF!</v>
      </c>
      <c r="Q6" s="46" t="e">
        <f t="shared" si="0"/>
        <v>#REF!</v>
      </c>
      <c r="S6" s="15"/>
      <c r="U6" s="15"/>
      <c r="V6" s="16"/>
    </row>
    <row r="7" spans="1:23" x14ac:dyDescent="0.25">
      <c r="A7" s="38"/>
      <c r="B7" s="31"/>
      <c r="C7" s="31" t="s">
        <v>7</v>
      </c>
      <c r="D7" s="47"/>
      <c r="E7" s="27"/>
      <c r="F7" s="47"/>
      <c r="G7" s="47"/>
      <c r="H7" s="47"/>
      <c r="I7" s="47"/>
      <c r="J7" s="47"/>
      <c r="K7" s="47"/>
      <c r="L7" s="47"/>
      <c r="M7" s="47"/>
      <c r="N7" s="47"/>
      <c r="O7" s="47"/>
      <c r="P7" s="47"/>
      <c r="Q7" s="48"/>
      <c r="S7" s="15"/>
      <c r="U7" s="15"/>
      <c r="V7" s="16"/>
    </row>
    <row r="8" spans="1:23" x14ac:dyDescent="0.25">
      <c r="A8" s="44"/>
      <c r="B8" s="1"/>
      <c r="C8" s="22" t="s">
        <v>8</v>
      </c>
      <c r="D8" s="23" t="e">
        <f>SUM(F8:Q8)</f>
        <v>#REF!</v>
      </c>
      <c r="E8" s="27"/>
      <c r="F8" s="23" t="e">
        <f>IF('Annual Plan'!#REF!='Dropdown list values'!$A$1,SUMIF(#REF!,'Budget Summary'!$C8,#REF!),0)+IF($W8="Y",SUMIF('Annual Plan'!$F:$F,'Budget Summary'!$C8,'Annual Plan'!J:J)/1.15,SUMIF('Annual Plan'!$F:$F,'Budget Summary'!$C8,'Annual Plan'!J:J))</f>
        <v>#REF!</v>
      </c>
      <c r="G8" s="23" t="e">
        <f>IF('Annual Plan'!#REF!='Dropdown list values'!$A$1,SUMIF(#REF!,'Budget Summary'!$C8,#REF!),0)+IF($W8="Y",SUMIF('Annual Plan'!$F:$F,'Budget Summary'!$C8,'Annual Plan'!K:K)/1.15,SUMIF('Annual Plan'!$F:$F,'Budget Summary'!$C8,'Annual Plan'!K:K))</f>
        <v>#REF!</v>
      </c>
      <c r="H8" s="23" t="e">
        <f>IF('Annual Plan'!#REF!='Dropdown list values'!$A$1,SUMIF(#REF!,'Budget Summary'!$C8,#REF!),0)+IF($W8="Y",SUMIF('Annual Plan'!$F:$F,'Budget Summary'!$C8,'Annual Plan'!L:L)/1.15,SUMIF('Annual Plan'!$F:$F,'Budget Summary'!$C8,'Annual Plan'!L:L))</f>
        <v>#REF!</v>
      </c>
      <c r="I8" s="23" t="e">
        <f>IF('Annual Plan'!#REF!='Dropdown list values'!$A$1,SUMIF(#REF!,'Budget Summary'!$C8,#REF!),0)+IF($W8="Y",SUMIF('Annual Plan'!$F:$F,'Budget Summary'!$C8,'Annual Plan'!M:M)/1.15,SUMIF('Annual Plan'!$F:$F,'Budget Summary'!$C8,'Annual Plan'!M:M))</f>
        <v>#REF!</v>
      </c>
      <c r="J8" s="23" t="e">
        <f>IF('Annual Plan'!#REF!='Dropdown list values'!$A$1,SUMIF(#REF!,'Budget Summary'!$C8,#REF!),0)+IF($W8="Y",SUMIF('Annual Plan'!$F:$F,'Budget Summary'!$C8,'Annual Plan'!N:N)/1.15,SUMIF('Annual Plan'!$F:$F,'Budget Summary'!$C8,'Annual Plan'!N:N))</f>
        <v>#REF!</v>
      </c>
      <c r="K8" s="23" t="e">
        <f>IF('Annual Plan'!#REF!='Dropdown list values'!$A$1,SUMIF(#REF!,'Budget Summary'!$C8,#REF!),0)+IF($W8="Y",SUMIF('Annual Plan'!$F:$F,'Budget Summary'!$C8,'Annual Plan'!O:O)/1.15,SUMIF('Annual Plan'!$F:$F,'Budget Summary'!$C8,'Annual Plan'!O:O))</f>
        <v>#REF!</v>
      </c>
      <c r="L8" s="23" t="e">
        <f>IF('Annual Plan'!#REF!='Dropdown list values'!$A$1,SUMIF(#REF!,'Budget Summary'!$C8,#REF!),0)+IF($W8="Y",SUMIF('Annual Plan'!$F:$F,'Budget Summary'!$C8,'Annual Plan'!P:P)/1.15,SUMIF('Annual Plan'!$F:$F,'Budget Summary'!$C8,'Annual Plan'!P:P))</f>
        <v>#REF!</v>
      </c>
      <c r="M8" s="23" t="e">
        <f>IF('Annual Plan'!#REF!='Dropdown list values'!$A$1,SUMIF(#REF!,'Budget Summary'!$C8,#REF!),0)+IF($W8="Y",SUMIF('Annual Plan'!$F:$F,'Budget Summary'!$C8,'Annual Plan'!Q:Q)/1.15,SUMIF('Annual Plan'!$F:$F,'Budget Summary'!$C8,'Annual Plan'!Q:Q))</f>
        <v>#REF!</v>
      </c>
      <c r="N8" s="23" t="e">
        <f>IF('Annual Plan'!#REF!='Dropdown list values'!$A$1,SUMIF(#REF!,'Budget Summary'!$C8,#REF!),0)+IF($W8="Y",SUMIF('Annual Plan'!$F:$F,'Budget Summary'!$C8,'Annual Plan'!R:R)/1.15,SUMIF('Annual Plan'!$F:$F,'Budget Summary'!$C8,'Annual Plan'!R:R))</f>
        <v>#REF!</v>
      </c>
      <c r="O8" s="23" t="e">
        <f>IF('Annual Plan'!#REF!='Dropdown list values'!$A$1,SUMIF(#REF!,'Budget Summary'!$C8,#REF!),0)+IF($W8="Y",SUMIF('Annual Plan'!$F:$F,'Budget Summary'!$C8,'Annual Plan'!S:S)/1.15,SUMIF('Annual Plan'!$F:$F,'Budget Summary'!$C8,'Annual Plan'!S:S))</f>
        <v>#REF!</v>
      </c>
      <c r="P8" s="23" t="e">
        <f>IF('Annual Plan'!#REF!='Dropdown list values'!$A$1,SUMIF(#REF!,'Budget Summary'!$C8,#REF!),0)+IF($W8="Y",SUMIF('Annual Plan'!$F:$F,'Budget Summary'!$C8,'Annual Plan'!T:T)/1.15,SUMIF('Annual Plan'!$F:$F,'Budget Summary'!$C8,'Annual Plan'!T:T))</f>
        <v>#REF!</v>
      </c>
      <c r="Q8" s="45" t="e">
        <f>IF('Annual Plan'!#REF!='Dropdown list values'!$A$1,SUMIF(#REF!,'Budget Summary'!$C8,#REF!),0)+IF($W8="Y",SUMIF('Annual Plan'!$F:$F,'Budget Summary'!$C8,'Annual Plan'!U:U)/1.15,SUMIF('Annual Plan'!$F:$F,'Budget Summary'!$C8,'Annual Plan'!U:U))</f>
        <v>#REF!</v>
      </c>
      <c r="S8" s="15"/>
      <c r="U8" s="15"/>
      <c r="V8" s="16"/>
      <c r="W8" s="13" t="s">
        <v>301</v>
      </c>
    </row>
    <row r="9" spans="1:23" x14ac:dyDescent="0.25">
      <c r="A9" s="44"/>
      <c r="B9" s="1"/>
      <c r="C9" s="24" t="s">
        <v>9</v>
      </c>
      <c r="D9" s="25" t="e">
        <f>SUM(D8)</f>
        <v>#REF!</v>
      </c>
      <c r="E9" s="27"/>
      <c r="F9" s="25" t="e">
        <f>SUM(F8)</f>
        <v>#REF!</v>
      </c>
      <c r="G9" s="25" t="e">
        <f t="shared" ref="G9:Q9" si="1">SUM(G8)</f>
        <v>#REF!</v>
      </c>
      <c r="H9" s="25" t="e">
        <f t="shared" si="1"/>
        <v>#REF!</v>
      </c>
      <c r="I9" s="25" t="e">
        <f t="shared" si="1"/>
        <v>#REF!</v>
      </c>
      <c r="J9" s="25" t="e">
        <f t="shared" si="1"/>
        <v>#REF!</v>
      </c>
      <c r="K9" s="25" t="e">
        <f t="shared" si="1"/>
        <v>#REF!</v>
      </c>
      <c r="L9" s="25" t="e">
        <f t="shared" si="1"/>
        <v>#REF!</v>
      </c>
      <c r="M9" s="25" t="e">
        <f t="shared" si="1"/>
        <v>#REF!</v>
      </c>
      <c r="N9" s="25" t="e">
        <f t="shared" si="1"/>
        <v>#REF!</v>
      </c>
      <c r="O9" s="25" t="e">
        <f t="shared" si="1"/>
        <v>#REF!</v>
      </c>
      <c r="P9" s="25" t="e">
        <f t="shared" si="1"/>
        <v>#REF!</v>
      </c>
      <c r="Q9" s="46" t="e">
        <f t="shared" si="1"/>
        <v>#REF!</v>
      </c>
      <c r="S9" s="15"/>
      <c r="U9" s="15"/>
      <c r="V9" s="16"/>
    </row>
    <row r="10" spans="1:23" x14ac:dyDescent="0.25">
      <c r="A10" s="38"/>
      <c r="B10" s="31"/>
      <c r="C10" s="31" t="s">
        <v>10</v>
      </c>
      <c r="D10" s="47"/>
      <c r="E10" s="27"/>
      <c r="F10" s="47"/>
      <c r="G10" s="47"/>
      <c r="H10" s="47"/>
      <c r="I10" s="47"/>
      <c r="J10" s="47"/>
      <c r="K10" s="47"/>
      <c r="L10" s="47"/>
      <c r="M10" s="47"/>
      <c r="N10" s="47"/>
      <c r="O10" s="47"/>
      <c r="P10" s="47"/>
      <c r="Q10" s="48"/>
      <c r="S10" s="15"/>
      <c r="U10" s="15"/>
      <c r="V10" s="16"/>
    </row>
    <row r="11" spans="1:23" x14ac:dyDescent="0.25">
      <c r="A11" s="44"/>
      <c r="B11" s="1"/>
      <c r="C11" s="22" t="s">
        <v>11</v>
      </c>
      <c r="D11" s="23" t="e">
        <f t="shared" ref="D11:D14" si="2">SUM(F11:Q11)</f>
        <v>#REF!</v>
      </c>
      <c r="E11" s="27"/>
      <c r="F11" s="23" t="e">
        <f>IF('Annual Plan'!#REF!='Dropdown list values'!$A$1,SUMIF(#REF!,'Budget Summary'!$C11,#REF!),0)+IF($W11="Y",SUMIF('Annual Plan'!$F:$F,'Budget Summary'!$C11,'Annual Plan'!J:J)/1.15,SUMIF('Annual Plan'!$F:$F,'Budget Summary'!$C11,'Annual Plan'!J:J))</f>
        <v>#REF!</v>
      </c>
      <c r="G11" s="23" t="e">
        <f>IF('Annual Plan'!#REF!='Dropdown list values'!$A$1,SUMIF(#REF!,'Budget Summary'!$C11,#REF!),0)+IF($W11="Y",SUMIF('Annual Plan'!$F:$F,'Budget Summary'!$C11,'Annual Plan'!K:K)/1.15,SUMIF('Annual Plan'!$F:$F,'Budget Summary'!$C11,'Annual Plan'!K:K))</f>
        <v>#REF!</v>
      </c>
      <c r="H11" s="23" t="e">
        <f>IF('Annual Plan'!#REF!='Dropdown list values'!$A$1,SUMIF(#REF!,'Budget Summary'!$C11,#REF!),0)+IF($W11="Y",SUMIF('Annual Plan'!$F:$F,'Budget Summary'!$C11,'Annual Plan'!L:L)/1.15,SUMIF('Annual Plan'!$F:$F,'Budget Summary'!$C11,'Annual Plan'!L:L))</f>
        <v>#REF!</v>
      </c>
      <c r="I11" s="23" t="e">
        <f>IF('Annual Plan'!#REF!='Dropdown list values'!$A$1,SUMIF(#REF!,'Budget Summary'!$C11,#REF!),0)+IF($W11="Y",SUMIF('Annual Plan'!$F:$F,'Budget Summary'!$C11,'Annual Plan'!M:M)/1.15,SUMIF('Annual Plan'!$F:$F,'Budget Summary'!$C11,'Annual Plan'!M:M))</f>
        <v>#REF!</v>
      </c>
      <c r="J11" s="23" t="e">
        <f>IF('Annual Plan'!#REF!='Dropdown list values'!$A$1,SUMIF(#REF!,'Budget Summary'!$C11,#REF!),0)+IF($W11="Y",SUMIF('Annual Plan'!$F:$F,'Budget Summary'!$C11,'Annual Plan'!N:N)/1.15,SUMIF('Annual Plan'!$F:$F,'Budget Summary'!$C11,'Annual Plan'!N:N))</f>
        <v>#REF!</v>
      </c>
      <c r="K11" s="23" t="e">
        <f>IF('Annual Plan'!#REF!='Dropdown list values'!$A$1,SUMIF(#REF!,'Budget Summary'!$C11,#REF!),0)+IF($W11="Y",SUMIF('Annual Plan'!$F:$F,'Budget Summary'!$C11,'Annual Plan'!O:O)/1.15,SUMIF('Annual Plan'!$F:$F,'Budget Summary'!$C11,'Annual Plan'!O:O))</f>
        <v>#REF!</v>
      </c>
      <c r="L11" s="23" t="e">
        <f>IF('Annual Plan'!#REF!='Dropdown list values'!$A$1,SUMIF(#REF!,'Budget Summary'!$C11,#REF!),0)+IF($W11="Y",SUMIF('Annual Plan'!$F:$F,'Budget Summary'!$C11,'Annual Plan'!P:P)/1.15,SUMIF('Annual Plan'!$F:$F,'Budget Summary'!$C11,'Annual Plan'!P:P))</f>
        <v>#REF!</v>
      </c>
      <c r="M11" s="23" t="e">
        <f>IF('Annual Plan'!#REF!='Dropdown list values'!$A$1,SUMIF(#REF!,'Budget Summary'!$C11,#REF!),0)+IF($W11="Y",SUMIF('Annual Plan'!$F:$F,'Budget Summary'!$C11,'Annual Plan'!Q:Q)/1.15,SUMIF('Annual Plan'!$F:$F,'Budget Summary'!$C11,'Annual Plan'!Q:Q))</f>
        <v>#REF!</v>
      </c>
      <c r="N11" s="23" t="e">
        <f>IF('Annual Plan'!#REF!='Dropdown list values'!$A$1,SUMIF(#REF!,'Budget Summary'!$C11,#REF!),0)+IF($W11="Y",SUMIF('Annual Plan'!$F:$F,'Budget Summary'!$C11,'Annual Plan'!R:R)/1.15,SUMIF('Annual Plan'!$F:$F,'Budget Summary'!$C11,'Annual Plan'!R:R))</f>
        <v>#REF!</v>
      </c>
      <c r="O11" s="23" t="e">
        <f>IF('Annual Plan'!#REF!='Dropdown list values'!$A$1,SUMIF(#REF!,'Budget Summary'!$C11,#REF!),0)+IF($W11="Y",SUMIF('Annual Plan'!$F:$F,'Budget Summary'!$C11,'Annual Plan'!S:S)/1.15,SUMIF('Annual Plan'!$F:$F,'Budget Summary'!$C11,'Annual Plan'!S:S))</f>
        <v>#REF!</v>
      </c>
      <c r="P11" s="23" t="e">
        <f>IF('Annual Plan'!#REF!='Dropdown list values'!$A$1,SUMIF(#REF!,'Budget Summary'!$C11,#REF!),0)+IF($W11="Y",SUMIF('Annual Plan'!$F:$F,'Budget Summary'!$C11,'Annual Plan'!T:T)/1.15,SUMIF('Annual Plan'!$F:$F,'Budget Summary'!$C11,'Annual Plan'!T:T))</f>
        <v>#REF!</v>
      </c>
      <c r="Q11" s="45" t="e">
        <f>IF('Annual Plan'!#REF!='Dropdown list values'!$A$1,SUMIF(#REF!,'Budget Summary'!$C11,#REF!),0)+IF($W11="Y",SUMIF('Annual Plan'!$F:$F,'Budget Summary'!$C11,'Annual Plan'!U:U)/1.15,SUMIF('Annual Plan'!$F:$F,'Budget Summary'!$C11,'Annual Plan'!U:U))</f>
        <v>#REF!</v>
      </c>
      <c r="S11" s="15"/>
      <c r="U11" s="15"/>
      <c r="V11" s="16"/>
      <c r="W11" s="13" t="s">
        <v>301</v>
      </c>
    </row>
    <row r="12" spans="1:23" x14ac:dyDescent="0.25">
      <c r="A12" s="44"/>
      <c r="B12" s="1"/>
      <c r="C12" s="22" t="s">
        <v>12</v>
      </c>
      <c r="D12" s="23" t="e">
        <f t="shared" si="2"/>
        <v>#REF!</v>
      </c>
      <c r="E12" s="27"/>
      <c r="F12" s="23" t="e">
        <f>IF('Annual Plan'!#REF!='Dropdown list values'!$A$1,SUMIF(#REF!,'Budget Summary'!$C12,#REF!),0)+IF($W12="Y",SUMIF('Annual Plan'!$F:$F,'Budget Summary'!$C12,'Annual Plan'!J:J)/1.15,SUMIF('Annual Plan'!$F:$F,'Budget Summary'!$C12,'Annual Plan'!J:J))</f>
        <v>#REF!</v>
      </c>
      <c r="G12" s="23" t="e">
        <f>IF('Annual Plan'!#REF!='Dropdown list values'!$A$1,SUMIF(#REF!,'Budget Summary'!$C12,#REF!),0)+IF($W12="Y",SUMIF('Annual Plan'!$F:$F,'Budget Summary'!$C12,'Annual Plan'!K:K)/1.15,SUMIF('Annual Plan'!$F:$F,'Budget Summary'!$C12,'Annual Plan'!K:K))</f>
        <v>#REF!</v>
      </c>
      <c r="H12" s="23" t="e">
        <f>IF('Annual Plan'!#REF!='Dropdown list values'!$A$1,SUMIF(#REF!,'Budget Summary'!$C12,#REF!),0)+IF($W12="Y",SUMIF('Annual Plan'!$F:$F,'Budget Summary'!$C12,'Annual Plan'!L:L)/1.15,SUMIF('Annual Plan'!$F:$F,'Budget Summary'!$C12,'Annual Plan'!L:L))</f>
        <v>#REF!</v>
      </c>
      <c r="I12" s="23" t="e">
        <f>IF('Annual Plan'!#REF!='Dropdown list values'!$A$1,SUMIF(#REF!,'Budget Summary'!$C12,#REF!),0)+IF($W12="Y",SUMIF('Annual Plan'!$F:$F,'Budget Summary'!$C12,'Annual Plan'!M:M)/1.15,SUMIF('Annual Plan'!$F:$F,'Budget Summary'!$C12,'Annual Plan'!M:M))</f>
        <v>#REF!</v>
      </c>
      <c r="J12" s="23" t="e">
        <f>IF('Annual Plan'!#REF!='Dropdown list values'!$A$1,SUMIF(#REF!,'Budget Summary'!$C12,#REF!),0)+IF($W12="Y",SUMIF('Annual Plan'!$F:$F,'Budget Summary'!$C12,'Annual Plan'!N:N)/1.15,SUMIF('Annual Plan'!$F:$F,'Budget Summary'!$C12,'Annual Plan'!N:N))</f>
        <v>#REF!</v>
      </c>
      <c r="K12" s="23" t="e">
        <f>IF('Annual Plan'!#REF!='Dropdown list values'!$A$1,SUMIF(#REF!,'Budget Summary'!$C12,#REF!),0)+IF($W12="Y",SUMIF('Annual Plan'!$F:$F,'Budget Summary'!$C12,'Annual Plan'!O:O)/1.15,SUMIF('Annual Plan'!$F:$F,'Budget Summary'!$C12,'Annual Plan'!O:O))</f>
        <v>#REF!</v>
      </c>
      <c r="L12" s="23" t="e">
        <f>IF('Annual Plan'!#REF!='Dropdown list values'!$A$1,SUMIF(#REF!,'Budget Summary'!$C12,#REF!),0)+IF($W12="Y",SUMIF('Annual Plan'!$F:$F,'Budget Summary'!$C12,'Annual Plan'!P:P)/1.15,SUMIF('Annual Plan'!$F:$F,'Budget Summary'!$C12,'Annual Plan'!P:P))</f>
        <v>#REF!</v>
      </c>
      <c r="M12" s="23" t="e">
        <f>IF('Annual Plan'!#REF!='Dropdown list values'!$A$1,SUMIF(#REF!,'Budget Summary'!$C12,#REF!),0)+IF($W12="Y",SUMIF('Annual Plan'!$F:$F,'Budget Summary'!$C12,'Annual Plan'!Q:Q)/1.15,SUMIF('Annual Plan'!$F:$F,'Budget Summary'!$C12,'Annual Plan'!Q:Q))</f>
        <v>#REF!</v>
      </c>
      <c r="N12" s="23" t="e">
        <f>IF('Annual Plan'!#REF!='Dropdown list values'!$A$1,SUMIF(#REF!,'Budget Summary'!$C12,#REF!),0)+IF($W12="Y",SUMIF('Annual Plan'!$F:$F,'Budget Summary'!$C12,'Annual Plan'!R:R)/1.15,SUMIF('Annual Plan'!$F:$F,'Budget Summary'!$C12,'Annual Plan'!R:R))</f>
        <v>#REF!</v>
      </c>
      <c r="O12" s="23" t="e">
        <f>IF('Annual Plan'!#REF!='Dropdown list values'!$A$1,SUMIF(#REF!,'Budget Summary'!$C12,#REF!),0)+IF($W12="Y",SUMIF('Annual Plan'!$F:$F,'Budget Summary'!$C12,'Annual Plan'!S:S)/1.15,SUMIF('Annual Plan'!$F:$F,'Budget Summary'!$C12,'Annual Plan'!S:S))</f>
        <v>#REF!</v>
      </c>
      <c r="P12" s="23" t="e">
        <f>IF('Annual Plan'!#REF!='Dropdown list values'!$A$1,SUMIF(#REF!,'Budget Summary'!$C12,#REF!),0)+IF($W12="Y",SUMIF('Annual Plan'!$F:$F,'Budget Summary'!$C12,'Annual Plan'!T:T)/1.15,SUMIF('Annual Plan'!$F:$F,'Budget Summary'!$C12,'Annual Plan'!T:T))</f>
        <v>#REF!</v>
      </c>
      <c r="Q12" s="45" t="e">
        <f>IF('Annual Plan'!#REF!='Dropdown list values'!$A$1,SUMIF(#REF!,'Budget Summary'!$C12,#REF!),0)+IF($W12="Y",SUMIF('Annual Plan'!$F:$F,'Budget Summary'!$C12,'Annual Plan'!U:U)/1.15,SUMIF('Annual Plan'!$F:$F,'Budget Summary'!$C12,'Annual Plan'!U:U))</f>
        <v>#REF!</v>
      </c>
      <c r="S12" s="15"/>
      <c r="U12" s="15"/>
      <c r="V12" s="16"/>
      <c r="W12" s="13" t="s">
        <v>301</v>
      </c>
    </row>
    <row r="13" spans="1:23" x14ac:dyDescent="0.25">
      <c r="A13" s="44"/>
      <c r="B13" s="1"/>
      <c r="C13" s="22" t="s">
        <v>13</v>
      </c>
      <c r="D13" s="23" t="e">
        <f t="shared" si="2"/>
        <v>#REF!</v>
      </c>
      <c r="E13" s="27"/>
      <c r="F13" s="23" t="e">
        <f>IF('Annual Plan'!#REF!='Dropdown list values'!$A$1,SUMIF(#REF!,'Budget Summary'!$C13,#REF!),0)+IF($W13="Y",SUMIF('Annual Plan'!$F:$F,'Budget Summary'!$C13,'Annual Plan'!J:J)/1.15,SUMIF('Annual Plan'!$F:$F,'Budget Summary'!$C13,'Annual Plan'!J:J))</f>
        <v>#REF!</v>
      </c>
      <c r="G13" s="23" t="e">
        <f>IF('Annual Plan'!#REF!='Dropdown list values'!$A$1,SUMIF(#REF!,'Budget Summary'!$C13,#REF!),0)+IF($W13="Y",SUMIF('Annual Plan'!$F:$F,'Budget Summary'!$C13,'Annual Plan'!K:K)/1.15,SUMIF('Annual Plan'!$F:$F,'Budget Summary'!$C13,'Annual Plan'!K:K))</f>
        <v>#REF!</v>
      </c>
      <c r="H13" s="23" t="e">
        <f>IF('Annual Plan'!#REF!='Dropdown list values'!$A$1,SUMIF(#REF!,'Budget Summary'!$C13,#REF!),0)+IF($W13="Y",SUMIF('Annual Plan'!$F:$F,'Budget Summary'!$C13,'Annual Plan'!L:L)/1.15,SUMIF('Annual Plan'!$F:$F,'Budget Summary'!$C13,'Annual Plan'!L:L))</f>
        <v>#REF!</v>
      </c>
      <c r="I13" s="23" t="e">
        <f>IF('Annual Plan'!#REF!='Dropdown list values'!$A$1,SUMIF(#REF!,'Budget Summary'!$C13,#REF!),0)+IF($W13="Y",SUMIF('Annual Plan'!$F:$F,'Budget Summary'!$C13,'Annual Plan'!M:M)/1.15,SUMIF('Annual Plan'!$F:$F,'Budget Summary'!$C13,'Annual Plan'!M:M))</f>
        <v>#REF!</v>
      </c>
      <c r="J13" s="23" t="e">
        <f>IF('Annual Plan'!#REF!='Dropdown list values'!$A$1,SUMIF(#REF!,'Budget Summary'!$C13,#REF!),0)+IF($W13="Y",SUMIF('Annual Plan'!$F:$F,'Budget Summary'!$C13,'Annual Plan'!N:N)/1.15,SUMIF('Annual Plan'!$F:$F,'Budget Summary'!$C13,'Annual Plan'!N:N))</f>
        <v>#REF!</v>
      </c>
      <c r="K13" s="23" t="e">
        <f>IF('Annual Plan'!#REF!='Dropdown list values'!$A$1,SUMIF(#REF!,'Budget Summary'!$C13,#REF!),0)+IF($W13="Y",SUMIF('Annual Plan'!$F:$F,'Budget Summary'!$C13,'Annual Plan'!O:O)/1.15,SUMIF('Annual Plan'!$F:$F,'Budget Summary'!$C13,'Annual Plan'!O:O))</f>
        <v>#REF!</v>
      </c>
      <c r="L13" s="23" t="e">
        <f>IF('Annual Plan'!#REF!='Dropdown list values'!$A$1,SUMIF(#REF!,'Budget Summary'!$C13,#REF!),0)+IF($W13="Y",SUMIF('Annual Plan'!$F:$F,'Budget Summary'!$C13,'Annual Plan'!P:P)/1.15,SUMIF('Annual Plan'!$F:$F,'Budget Summary'!$C13,'Annual Plan'!P:P))</f>
        <v>#REF!</v>
      </c>
      <c r="M13" s="23" t="e">
        <f>IF('Annual Plan'!#REF!='Dropdown list values'!$A$1,SUMIF(#REF!,'Budget Summary'!$C13,#REF!),0)+IF($W13="Y",SUMIF('Annual Plan'!$F:$F,'Budget Summary'!$C13,'Annual Plan'!Q:Q)/1.15,SUMIF('Annual Plan'!$F:$F,'Budget Summary'!$C13,'Annual Plan'!Q:Q))</f>
        <v>#REF!</v>
      </c>
      <c r="N13" s="23" t="e">
        <f>IF('Annual Plan'!#REF!='Dropdown list values'!$A$1,SUMIF(#REF!,'Budget Summary'!$C13,#REF!),0)+IF($W13="Y",SUMIF('Annual Plan'!$F:$F,'Budget Summary'!$C13,'Annual Plan'!R:R)/1.15,SUMIF('Annual Plan'!$F:$F,'Budget Summary'!$C13,'Annual Plan'!R:R))</f>
        <v>#REF!</v>
      </c>
      <c r="O13" s="23" t="e">
        <f>IF('Annual Plan'!#REF!='Dropdown list values'!$A$1,SUMIF(#REF!,'Budget Summary'!$C13,#REF!),0)+IF($W13="Y",SUMIF('Annual Plan'!$F:$F,'Budget Summary'!$C13,'Annual Plan'!S:S)/1.15,SUMIF('Annual Plan'!$F:$F,'Budget Summary'!$C13,'Annual Plan'!S:S))</f>
        <v>#REF!</v>
      </c>
      <c r="P13" s="23" t="e">
        <f>IF('Annual Plan'!#REF!='Dropdown list values'!$A$1,SUMIF(#REF!,'Budget Summary'!$C13,#REF!),0)+IF($W13="Y",SUMIF('Annual Plan'!$F:$F,'Budget Summary'!$C13,'Annual Plan'!T:T)/1.15,SUMIF('Annual Plan'!$F:$F,'Budget Summary'!$C13,'Annual Plan'!T:T))</f>
        <v>#REF!</v>
      </c>
      <c r="Q13" s="45" t="e">
        <f>IF('Annual Plan'!#REF!='Dropdown list values'!$A$1,SUMIF(#REF!,'Budget Summary'!$C13,#REF!),0)+IF($W13="Y",SUMIF('Annual Plan'!$F:$F,'Budget Summary'!$C13,'Annual Plan'!U:U)/1.15,SUMIF('Annual Plan'!$F:$F,'Budget Summary'!$C13,'Annual Plan'!U:U))</f>
        <v>#REF!</v>
      </c>
      <c r="S13" s="15"/>
      <c r="U13" s="15"/>
      <c r="V13" s="16"/>
      <c r="W13" s="13" t="s">
        <v>301</v>
      </c>
    </row>
    <row r="14" spans="1:23" x14ac:dyDescent="0.25">
      <c r="A14" s="44"/>
      <c r="B14" s="1"/>
      <c r="C14" s="22" t="s">
        <v>14</v>
      </c>
      <c r="D14" s="23" t="e">
        <f t="shared" si="2"/>
        <v>#REF!</v>
      </c>
      <c r="E14" s="27"/>
      <c r="F14" s="23" t="e">
        <f>IF('Annual Plan'!#REF!='Dropdown list values'!$A$1,SUMIF(#REF!,'Budget Summary'!$C14,#REF!),0)+IF($W14="Y",SUMIF('Annual Plan'!$F:$F,'Budget Summary'!$C14,'Annual Plan'!J:J)/1.15,SUMIF('Annual Plan'!$F:$F,'Budget Summary'!$C14,'Annual Plan'!J:J))</f>
        <v>#REF!</v>
      </c>
      <c r="G14" s="23" t="e">
        <f>IF('Annual Plan'!#REF!='Dropdown list values'!$A$1,SUMIF(#REF!,'Budget Summary'!$C14,#REF!),0)+IF($W14="Y",SUMIF('Annual Plan'!$F:$F,'Budget Summary'!$C14,'Annual Plan'!K:K)/1.15,SUMIF('Annual Plan'!$F:$F,'Budget Summary'!$C14,'Annual Plan'!K:K))</f>
        <v>#REF!</v>
      </c>
      <c r="H14" s="23" t="e">
        <f>IF('Annual Plan'!#REF!='Dropdown list values'!$A$1,SUMIF(#REF!,'Budget Summary'!$C14,#REF!),0)+IF($W14="Y",SUMIF('Annual Plan'!$F:$F,'Budget Summary'!$C14,'Annual Plan'!L:L)/1.15,SUMIF('Annual Plan'!$F:$F,'Budget Summary'!$C14,'Annual Plan'!L:L))</f>
        <v>#REF!</v>
      </c>
      <c r="I14" s="23" t="e">
        <f>IF('Annual Plan'!#REF!='Dropdown list values'!$A$1,SUMIF(#REF!,'Budget Summary'!$C14,#REF!),0)+IF($W14="Y",SUMIF('Annual Plan'!$F:$F,'Budget Summary'!$C14,'Annual Plan'!M:M)/1.15,SUMIF('Annual Plan'!$F:$F,'Budget Summary'!$C14,'Annual Plan'!M:M))</f>
        <v>#REF!</v>
      </c>
      <c r="J14" s="23" t="e">
        <f>IF('Annual Plan'!#REF!='Dropdown list values'!$A$1,SUMIF(#REF!,'Budget Summary'!$C14,#REF!),0)+IF($W14="Y",SUMIF('Annual Plan'!$F:$F,'Budget Summary'!$C14,'Annual Plan'!N:N)/1.15,SUMIF('Annual Plan'!$F:$F,'Budget Summary'!$C14,'Annual Plan'!N:N))</f>
        <v>#REF!</v>
      </c>
      <c r="K14" s="23" t="e">
        <f>IF('Annual Plan'!#REF!='Dropdown list values'!$A$1,SUMIF(#REF!,'Budget Summary'!$C14,#REF!),0)+IF($W14="Y",SUMIF('Annual Plan'!$F:$F,'Budget Summary'!$C14,'Annual Plan'!O:O)/1.15,SUMIF('Annual Plan'!$F:$F,'Budget Summary'!$C14,'Annual Plan'!O:O))</f>
        <v>#REF!</v>
      </c>
      <c r="L14" s="23" t="e">
        <f>IF('Annual Plan'!#REF!='Dropdown list values'!$A$1,SUMIF(#REF!,'Budget Summary'!$C14,#REF!),0)+IF($W14="Y",SUMIF('Annual Plan'!$F:$F,'Budget Summary'!$C14,'Annual Plan'!P:P)/1.15,SUMIF('Annual Plan'!$F:$F,'Budget Summary'!$C14,'Annual Plan'!P:P))</f>
        <v>#REF!</v>
      </c>
      <c r="M14" s="23" t="e">
        <f>IF('Annual Plan'!#REF!='Dropdown list values'!$A$1,SUMIF(#REF!,'Budget Summary'!$C14,#REF!),0)+IF($W14="Y",SUMIF('Annual Plan'!$F:$F,'Budget Summary'!$C14,'Annual Plan'!Q:Q)/1.15,SUMIF('Annual Plan'!$F:$F,'Budget Summary'!$C14,'Annual Plan'!Q:Q))</f>
        <v>#REF!</v>
      </c>
      <c r="N14" s="23" t="e">
        <f>IF('Annual Plan'!#REF!='Dropdown list values'!$A$1,SUMIF(#REF!,'Budget Summary'!$C14,#REF!),0)+IF($W14="Y",SUMIF('Annual Plan'!$F:$F,'Budget Summary'!$C14,'Annual Plan'!R:R)/1.15,SUMIF('Annual Plan'!$F:$F,'Budget Summary'!$C14,'Annual Plan'!R:R))</f>
        <v>#REF!</v>
      </c>
      <c r="O14" s="23" t="e">
        <f>IF('Annual Plan'!#REF!='Dropdown list values'!$A$1,SUMIF(#REF!,'Budget Summary'!$C14,#REF!),0)+IF($W14="Y",SUMIF('Annual Plan'!$F:$F,'Budget Summary'!$C14,'Annual Plan'!S:S)/1.15,SUMIF('Annual Plan'!$F:$F,'Budget Summary'!$C14,'Annual Plan'!S:S))</f>
        <v>#REF!</v>
      </c>
      <c r="P14" s="23" t="e">
        <f>IF('Annual Plan'!#REF!='Dropdown list values'!$A$1,SUMIF(#REF!,'Budget Summary'!$C14,#REF!),0)+IF($W14="Y",SUMIF('Annual Plan'!$F:$F,'Budget Summary'!$C14,'Annual Plan'!T:T)/1.15,SUMIF('Annual Plan'!$F:$F,'Budget Summary'!$C14,'Annual Plan'!T:T))</f>
        <v>#REF!</v>
      </c>
      <c r="Q14" s="45" t="e">
        <f>IF('Annual Plan'!#REF!='Dropdown list values'!$A$1,SUMIF(#REF!,'Budget Summary'!$C14,#REF!),0)+IF($W14="Y",SUMIF('Annual Plan'!$F:$F,'Budget Summary'!$C14,'Annual Plan'!U:U)/1.15,SUMIF('Annual Plan'!$F:$F,'Budget Summary'!$C14,'Annual Plan'!U:U))</f>
        <v>#REF!</v>
      </c>
      <c r="S14" s="15"/>
      <c r="U14" s="15"/>
      <c r="V14" s="17"/>
      <c r="W14" s="13" t="s">
        <v>301</v>
      </c>
    </row>
    <row r="15" spans="1:23" x14ac:dyDescent="0.25">
      <c r="A15" s="44"/>
      <c r="B15" s="1"/>
      <c r="C15" s="24" t="s">
        <v>15</v>
      </c>
      <c r="D15" s="25" t="e">
        <f t="shared" ref="D15:Q15" si="3">SUM(D11:D14)</f>
        <v>#REF!</v>
      </c>
      <c r="E15" s="10"/>
      <c r="F15" s="25" t="e">
        <f t="shared" si="3"/>
        <v>#REF!</v>
      </c>
      <c r="G15" s="25" t="e">
        <f t="shared" si="3"/>
        <v>#REF!</v>
      </c>
      <c r="H15" s="25" t="e">
        <f t="shared" si="3"/>
        <v>#REF!</v>
      </c>
      <c r="I15" s="25" t="e">
        <f t="shared" si="3"/>
        <v>#REF!</v>
      </c>
      <c r="J15" s="25" t="e">
        <f t="shared" si="3"/>
        <v>#REF!</v>
      </c>
      <c r="K15" s="25" t="e">
        <f t="shared" si="3"/>
        <v>#REF!</v>
      </c>
      <c r="L15" s="25" t="e">
        <f t="shared" si="3"/>
        <v>#REF!</v>
      </c>
      <c r="M15" s="25" t="e">
        <f t="shared" si="3"/>
        <v>#REF!</v>
      </c>
      <c r="N15" s="25" t="e">
        <f t="shared" si="3"/>
        <v>#REF!</v>
      </c>
      <c r="O15" s="25" t="e">
        <f t="shared" si="3"/>
        <v>#REF!</v>
      </c>
      <c r="P15" s="25" t="e">
        <f t="shared" si="3"/>
        <v>#REF!</v>
      </c>
      <c r="Q15" s="46" t="e">
        <f t="shared" si="3"/>
        <v>#REF!</v>
      </c>
      <c r="S15" s="18"/>
      <c r="U15" s="18"/>
      <c r="V15" s="17"/>
    </row>
    <row r="16" spans="1:23" x14ac:dyDescent="0.25">
      <c r="A16" s="44"/>
      <c r="B16" s="24" t="s">
        <v>17</v>
      </c>
      <c r="C16" s="1"/>
      <c r="D16" s="25" t="e">
        <f t="shared" ref="D16:Q16" si="4">SUM(D15,D9,D6)</f>
        <v>#REF!</v>
      </c>
      <c r="E16" s="10"/>
      <c r="F16" s="25" t="e">
        <f t="shared" si="4"/>
        <v>#REF!</v>
      </c>
      <c r="G16" s="25" t="e">
        <f t="shared" si="4"/>
        <v>#REF!</v>
      </c>
      <c r="H16" s="25" t="e">
        <f t="shared" si="4"/>
        <v>#REF!</v>
      </c>
      <c r="I16" s="25" t="e">
        <f t="shared" si="4"/>
        <v>#REF!</v>
      </c>
      <c r="J16" s="25" t="e">
        <f t="shared" si="4"/>
        <v>#REF!</v>
      </c>
      <c r="K16" s="25" t="e">
        <f t="shared" si="4"/>
        <v>#REF!</v>
      </c>
      <c r="L16" s="25" t="e">
        <f t="shared" si="4"/>
        <v>#REF!</v>
      </c>
      <c r="M16" s="25" t="e">
        <f t="shared" si="4"/>
        <v>#REF!</v>
      </c>
      <c r="N16" s="25" t="e">
        <f t="shared" si="4"/>
        <v>#REF!</v>
      </c>
      <c r="O16" s="25" t="e">
        <f t="shared" si="4"/>
        <v>#REF!</v>
      </c>
      <c r="P16" s="25" t="e">
        <f t="shared" si="4"/>
        <v>#REF!</v>
      </c>
      <c r="Q16" s="46" t="e">
        <f t="shared" si="4"/>
        <v>#REF!</v>
      </c>
      <c r="V16" s="17"/>
    </row>
    <row r="17" spans="1:23" x14ac:dyDescent="0.25">
      <c r="A17" s="38"/>
      <c r="B17" s="31" t="s">
        <v>18</v>
      </c>
      <c r="C17" s="31"/>
      <c r="D17" s="49"/>
      <c r="E17" s="10"/>
      <c r="F17" s="49"/>
      <c r="G17" s="49"/>
      <c r="H17" s="49"/>
      <c r="I17" s="49"/>
      <c r="J17" s="49"/>
      <c r="K17" s="49"/>
      <c r="L17" s="49"/>
      <c r="M17" s="49"/>
      <c r="N17" s="49"/>
      <c r="O17" s="49"/>
      <c r="P17" s="49"/>
      <c r="Q17" s="50"/>
      <c r="V17" s="17"/>
    </row>
    <row r="18" spans="1:23" x14ac:dyDescent="0.25">
      <c r="A18" s="38"/>
      <c r="B18" s="31"/>
      <c r="C18" s="31" t="s">
        <v>19</v>
      </c>
      <c r="D18" s="47"/>
      <c r="E18" s="10"/>
      <c r="F18" s="47"/>
      <c r="G18" s="47"/>
      <c r="H18" s="47"/>
      <c r="I18" s="47"/>
      <c r="J18" s="47"/>
      <c r="K18" s="47"/>
      <c r="L18" s="47"/>
      <c r="M18" s="47"/>
      <c r="N18" s="47"/>
      <c r="O18" s="47"/>
      <c r="P18" s="47"/>
      <c r="Q18" s="48"/>
      <c r="V18" s="17"/>
    </row>
    <row r="19" spans="1:23" x14ac:dyDescent="0.25">
      <c r="A19" s="44"/>
      <c r="B19" s="1"/>
      <c r="C19" s="22" t="s">
        <v>20</v>
      </c>
      <c r="D19" s="23">
        <f t="shared" ref="D19" si="5">SUM(F19:Q19)</f>
        <v>0</v>
      </c>
      <c r="E19" s="27"/>
      <c r="F19" s="23">
        <f>_xlfn.XLOOKUP("Total",'Interest Calc'!$L:$L,'Interest Calc'!$K:$K,0,0)/12</f>
        <v>0</v>
      </c>
      <c r="G19" s="23">
        <f>_xlfn.XLOOKUP("Total",'Interest Calc'!$L:$L,'Interest Calc'!$K:$K,0,0)/12</f>
        <v>0</v>
      </c>
      <c r="H19" s="23">
        <f>_xlfn.XLOOKUP("Total",'Interest Calc'!$L:$L,'Interest Calc'!$K:$K,0,0)/12</f>
        <v>0</v>
      </c>
      <c r="I19" s="23">
        <f>_xlfn.XLOOKUP("Total",'Interest Calc'!$L:$L,'Interest Calc'!$K:$K,0,0)/12</f>
        <v>0</v>
      </c>
      <c r="J19" s="23">
        <f>_xlfn.XLOOKUP("Total",'Interest Calc'!$L:$L,'Interest Calc'!$K:$K,0,0)/12</f>
        <v>0</v>
      </c>
      <c r="K19" s="23">
        <f>_xlfn.XLOOKUP("Total",'Interest Calc'!$L:$L,'Interest Calc'!$K:$K,0,0)/12</f>
        <v>0</v>
      </c>
      <c r="L19" s="23">
        <f>_xlfn.XLOOKUP("Total",'Interest Calc'!$L:$L,'Interest Calc'!$K:$K,0,0)/12</f>
        <v>0</v>
      </c>
      <c r="M19" s="23">
        <f>_xlfn.XLOOKUP("Total",'Interest Calc'!$L:$L,'Interest Calc'!$K:$K,0,0)/12</f>
        <v>0</v>
      </c>
      <c r="N19" s="23">
        <f>_xlfn.XLOOKUP("Total",'Interest Calc'!$L:$L,'Interest Calc'!$K:$K,0,0)/12</f>
        <v>0</v>
      </c>
      <c r="O19" s="23">
        <f>_xlfn.XLOOKUP("Total",'Interest Calc'!$L:$L,'Interest Calc'!$K:$K,0,0)/12</f>
        <v>0</v>
      </c>
      <c r="P19" s="23">
        <f>_xlfn.XLOOKUP("Total",'Interest Calc'!$L:$L,'Interest Calc'!$K:$K,0,0)/12</f>
        <v>0</v>
      </c>
      <c r="Q19" s="45">
        <f>_xlfn.XLOOKUP("Total",'Interest Calc'!$L:$L,'Interest Calc'!$K:$K,0,0)/12</f>
        <v>0</v>
      </c>
      <c r="V19" s="17"/>
      <c r="W19" s="13" t="s">
        <v>302</v>
      </c>
    </row>
    <row r="20" spans="1:23" x14ac:dyDescent="0.25">
      <c r="A20" s="44"/>
      <c r="B20" s="1"/>
      <c r="C20" s="24" t="s">
        <v>21</v>
      </c>
      <c r="D20" s="25">
        <f t="shared" ref="D20:Q20" si="6">SUM(D19:D19)</f>
        <v>0</v>
      </c>
      <c r="E20" s="10"/>
      <c r="F20" s="25">
        <f t="shared" si="6"/>
        <v>0</v>
      </c>
      <c r="G20" s="25">
        <f t="shared" si="6"/>
        <v>0</v>
      </c>
      <c r="H20" s="25">
        <f t="shared" si="6"/>
        <v>0</v>
      </c>
      <c r="I20" s="25">
        <f t="shared" si="6"/>
        <v>0</v>
      </c>
      <c r="J20" s="25">
        <f t="shared" si="6"/>
        <v>0</v>
      </c>
      <c r="K20" s="25">
        <f t="shared" si="6"/>
        <v>0</v>
      </c>
      <c r="L20" s="25">
        <f t="shared" si="6"/>
        <v>0</v>
      </c>
      <c r="M20" s="25">
        <f t="shared" si="6"/>
        <v>0</v>
      </c>
      <c r="N20" s="25">
        <f t="shared" si="6"/>
        <v>0</v>
      </c>
      <c r="O20" s="25">
        <f t="shared" si="6"/>
        <v>0</v>
      </c>
      <c r="P20" s="25">
        <f t="shared" si="6"/>
        <v>0</v>
      </c>
      <c r="Q20" s="46">
        <f t="shared" si="6"/>
        <v>0</v>
      </c>
      <c r="V20" s="17"/>
    </row>
    <row r="21" spans="1:23" x14ac:dyDescent="0.25">
      <c r="A21" s="38"/>
      <c r="B21" s="31"/>
      <c r="C21" s="31" t="s">
        <v>22</v>
      </c>
      <c r="D21" s="47"/>
      <c r="E21" s="10"/>
      <c r="F21" s="47"/>
      <c r="G21" s="47"/>
      <c r="H21" s="47"/>
      <c r="I21" s="47"/>
      <c r="J21" s="47"/>
      <c r="K21" s="47"/>
      <c r="L21" s="47"/>
      <c r="M21" s="47"/>
      <c r="N21" s="47"/>
      <c r="O21" s="47"/>
      <c r="P21" s="47"/>
      <c r="Q21" s="48"/>
      <c r="V21" s="17"/>
    </row>
    <row r="22" spans="1:23" x14ac:dyDescent="0.25">
      <c r="A22" s="38"/>
      <c r="B22" s="31"/>
      <c r="C22" s="31" t="s">
        <v>23</v>
      </c>
      <c r="D22" s="47"/>
      <c r="E22" s="10"/>
      <c r="F22" s="47"/>
      <c r="G22" s="47"/>
      <c r="H22" s="47"/>
      <c r="I22" s="47"/>
      <c r="J22" s="47"/>
      <c r="K22" s="47"/>
      <c r="L22" s="47"/>
      <c r="M22" s="47"/>
      <c r="N22" s="47"/>
      <c r="O22" s="47"/>
      <c r="P22" s="47"/>
      <c r="Q22" s="48"/>
      <c r="V22" s="17"/>
    </row>
    <row r="23" spans="1:23" x14ac:dyDescent="0.25">
      <c r="A23" s="44"/>
      <c r="B23" s="1"/>
      <c r="C23" s="22" t="s">
        <v>24</v>
      </c>
      <c r="D23" s="23" t="e">
        <f t="shared" ref="D23:D24" si="7">SUM(F23:Q23)</f>
        <v>#REF!</v>
      </c>
      <c r="E23" s="27"/>
      <c r="F23" s="23" t="e">
        <f>IF('Annual Plan'!#REF!='Dropdown list values'!$A$1,SUMIF(#REF!,'Budget Summary'!$C23,#REF!),0)+IF($W23="Y",SUMIF('Annual Plan'!$F:$F,'Budget Summary'!$C23,'Annual Plan'!J:J)/1.15,SUMIF('Annual Plan'!$F:$F,'Budget Summary'!$C23,'Annual Plan'!J:J))</f>
        <v>#REF!</v>
      </c>
      <c r="G23" s="23" t="e">
        <f>IF('Annual Plan'!#REF!='Dropdown list values'!$A$1,SUMIF(#REF!,'Budget Summary'!$C23,#REF!),0)+IF($W23="Y",SUMIF('Annual Plan'!$F:$F,'Budget Summary'!$C23,'Annual Plan'!K:K)/1.15,SUMIF('Annual Plan'!$F:$F,'Budget Summary'!$C23,'Annual Plan'!K:K))</f>
        <v>#REF!</v>
      </c>
      <c r="H23" s="23" t="e">
        <f>IF('Annual Plan'!#REF!='Dropdown list values'!$A$1,SUMIF(#REF!,'Budget Summary'!$C23,#REF!),0)+IF($W23="Y",SUMIF('Annual Plan'!$F:$F,'Budget Summary'!$C23,'Annual Plan'!L:L)/1.15,SUMIF('Annual Plan'!$F:$F,'Budget Summary'!$C23,'Annual Plan'!L:L))</f>
        <v>#REF!</v>
      </c>
      <c r="I23" s="23" t="e">
        <f>IF('Annual Plan'!#REF!='Dropdown list values'!$A$1,SUMIF(#REF!,'Budget Summary'!$C23,#REF!),0)+IF($W23="Y",SUMIF('Annual Plan'!$F:$F,'Budget Summary'!$C23,'Annual Plan'!M:M)/1.15,SUMIF('Annual Plan'!$F:$F,'Budget Summary'!$C23,'Annual Plan'!M:M))</f>
        <v>#REF!</v>
      </c>
      <c r="J23" s="23" t="e">
        <f>IF('Annual Plan'!#REF!='Dropdown list values'!$A$1,SUMIF(#REF!,'Budget Summary'!$C23,#REF!),0)+IF($W23="Y",SUMIF('Annual Plan'!$F:$F,'Budget Summary'!$C23,'Annual Plan'!N:N)/1.15,SUMIF('Annual Plan'!$F:$F,'Budget Summary'!$C23,'Annual Plan'!N:N))</f>
        <v>#REF!</v>
      </c>
      <c r="K23" s="23" t="e">
        <f>IF('Annual Plan'!#REF!='Dropdown list values'!$A$1,SUMIF(#REF!,'Budget Summary'!$C23,#REF!),0)+IF($W23="Y",SUMIF('Annual Plan'!$F:$F,'Budget Summary'!$C23,'Annual Plan'!O:O)/1.15,SUMIF('Annual Plan'!$F:$F,'Budget Summary'!$C23,'Annual Plan'!O:O))</f>
        <v>#REF!</v>
      </c>
      <c r="L23" s="23" t="e">
        <f>IF('Annual Plan'!#REF!='Dropdown list values'!$A$1,SUMIF(#REF!,'Budget Summary'!$C23,#REF!),0)+IF($W23="Y",SUMIF('Annual Plan'!$F:$F,'Budget Summary'!$C23,'Annual Plan'!P:P)/1.15,SUMIF('Annual Plan'!$F:$F,'Budget Summary'!$C23,'Annual Plan'!P:P))</f>
        <v>#REF!</v>
      </c>
      <c r="M23" s="23" t="e">
        <f>IF('Annual Plan'!#REF!='Dropdown list values'!$A$1,SUMIF(#REF!,'Budget Summary'!$C23,#REF!),0)+IF($W23="Y",SUMIF('Annual Plan'!$F:$F,'Budget Summary'!$C23,'Annual Plan'!Q:Q)/1.15,SUMIF('Annual Plan'!$F:$F,'Budget Summary'!$C23,'Annual Plan'!Q:Q))</f>
        <v>#REF!</v>
      </c>
      <c r="N23" s="23" t="e">
        <f>IF('Annual Plan'!#REF!='Dropdown list values'!$A$1,SUMIF(#REF!,'Budget Summary'!$C23,#REF!),0)+IF($W23="Y",SUMIF('Annual Plan'!$F:$F,'Budget Summary'!$C23,'Annual Plan'!R:R)/1.15,SUMIF('Annual Plan'!$F:$F,'Budget Summary'!$C23,'Annual Plan'!R:R))</f>
        <v>#REF!</v>
      </c>
      <c r="O23" s="23" t="e">
        <f>IF('Annual Plan'!#REF!='Dropdown list values'!$A$1,SUMIF(#REF!,'Budget Summary'!$C23,#REF!),0)+IF($W23="Y",SUMIF('Annual Plan'!$F:$F,'Budget Summary'!$C23,'Annual Plan'!S:S)/1.15,SUMIF('Annual Plan'!$F:$F,'Budget Summary'!$C23,'Annual Plan'!S:S))</f>
        <v>#REF!</v>
      </c>
      <c r="P23" s="23" t="e">
        <f>IF('Annual Plan'!#REF!='Dropdown list values'!$A$1,SUMIF(#REF!,'Budget Summary'!$C23,#REF!),0)+IF($W23="Y",SUMIF('Annual Plan'!$F:$F,'Budget Summary'!$C23,'Annual Plan'!T:T)/1.15,SUMIF('Annual Plan'!$F:$F,'Budget Summary'!$C23,'Annual Plan'!T:T))</f>
        <v>#REF!</v>
      </c>
      <c r="Q23" s="45" t="e">
        <f>IF('Annual Plan'!#REF!='Dropdown list values'!$A$1,SUMIF(#REF!,'Budget Summary'!$C23,#REF!),0)+IF($W23="Y",SUMIF('Annual Plan'!$F:$F,'Budget Summary'!$C23,'Annual Plan'!U:U)/1.15,SUMIF('Annual Plan'!$F:$F,'Budget Summary'!$C23,'Annual Plan'!U:U))</f>
        <v>#REF!</v>
      </c>
      <c r="V23" s="16"/>
      <c r="W23" s="13" t="s">
        <v>301</v>
      </c>
    </row>
    <row r="24" spans="1:23" x14ac:dyDescent="0.25">
      <c r="A24" s="44"/>
      <c r="B24" s="1"/>
      <c r="C24" s="22" t="s">
        <v>25</v>
      </c>
      <c r="D24" s="23">
        <f t="shared" si="7"/>
        <v>11732</v>
      </c>
      <c r="E24" s="27"/>
      <c r="F24" s="23">
        <f>$V$24/2</f>
        <v>5866</v>
      </c>
      <c r="G24" s="23">
        <v>0</v>
      </c>
      <c r="H24" s="23">
        <v>0</v>
      </c>
      <c r="I24" s="23">
        <v>0</v>
      </c>
      <c r="J24" s="23">
        <v>0</v>
      </c>
      <c r="K24" s="23">
        <v>0</v>
      </c>
      <c r="L24" s="23">
        <f>$V$24/2</f>
        <v>5866</v>
      </c>
      <c r="M24" s="23">
        <v>0</v>
      </c>
      <c r="N24" s="23">
        <v>0</v>
      </c>
      <c r="O24" s="23">
        <v>0</v>
      </c>
      <c r="P24" s="23">
        <v>0</v>
      </c>
      <c r="Q24" s="45">
        <v>0</v>
      </c>
      <c r="V24" s="16">
        <v>11732</v>
      </c>
      <c r="W24" s="13" t="s">
        <v>302</v>
      </c>
    </row>
    <row r="25" spans="1:23" x14ac:dyDescent="0.25">
      <c r="A25" s="44"/>
      <c r="B25" s="1"/>
      <c r="C25" s="24" t="s">
        <v>26</v>
      </c>
      <c r="D25" s="25" t="e">
        <f>SUM(D23:D24)</f>
        <v>#REF!</v>
      </c>
      <c r="E25" s="10"/>
      <c r="F25" s="25" t="e">
        <f>SUM(F23:F24)</f>
        <v>#REF!</v>
      </c>
      <c r="G25" s="25" t="e">
        <f t="shared" ref="G25:Q25" si="8">SUM(G23:G24)</f>
        <v>#REF!</v>
      </c>
      <c r="H25" s="25" t="e">
        <f t="shared" si="8"/>
        <v>#REF!</v>
      </c>
      <c r="I25" s="25" t="e">
        <f t="shared" si="8"/>
        <v>#REF!</v>
      </c>
      <c r="J25" s="25" t="e">
        <f t="shared" si="8"/>
        <v>#REF!</v>
      </c>
      <c r="K25" s="25" t="e">
        <f t="shared" si="8"/>
        <v>#REF!</v>
      </c>
      <c r="L25" s="25" t="e">
        <f t="shared" si="8"/>
        <v>#REF!</v>
      </c>
      <c r="M25" s="25" t="e">
        <f t="shared" si="8"/>
        <v>#REF!</v>
      </c>
      <c r="N25" s="25" t="e">
        <f t="shared" si="8"/>
        <v>#REF!</v>
      </c>
      <c r="O25" s="25" t="e">
        <f t="shared" si="8"/>
        <v>#REF!</v>
      </c>
      <c r="P25" s="25" t="e">
        <f t="shared" si="8"/>
        <v>#REF!</v>
      </c>
      <c r="Q25" s="46" t="e">
        <f t="shared" si="8"/>
        <v>#REF!</v>
      </c>
      <c r="V25" s="17"/>
    </row>
    <row r="26" spans="1:23" x14ac:dyDescent="0.25">
      <c r="A26" s="44"/>
      <c r="B26" s="24" t="s">
        <v>27</v>
      </c>
      <c r="C26" s="1"/>
      <c r="D26" s="25" t="e">
        <f>SUM(D25,D20)</f>
        <v>#REF!</v>
      </c>
      <c r="E26" s="10"/>
      <c r="F26" s="25" t="e">
        <f>SUM(F25,F20)</f>
        <v>#REF!</v>
      </c>
      <c r="G26" s="25" t="e">
        <f t="shared" ref="G26:Q26" si="9">SUM(G25,G20)</f>
        <v>#REF!</v>
      </c>
      <c r="H26" s="25" t="e">
        <f t="shared" si="9"/>
        <v>#REF!</v>
      </c>
      <c r="I26" s="25" t="e">
        <f t="shared" si="9"/>
        <v>#REF!</v>
      </c>
      <c r="J26" s="25" t="e">
        <f t="shared" si="9"/>
        <v>#REF!</v>
      </c>
      <c r="K26" s="25" t="e">
        <f t="shared" si="9"/>
        <v>#REF!</v>
      </c>
      <c r="L26" s="25" t="e">
        <f t="shared" si="9"/>
        <v>#REF!</v>
      </c>
      <c r="M26" s="25" t="e">
        <f t="shared" si="9"/>
        <v>#REF!</v>
      </c>
      <c r="N26" s="25" t="e">
        <f t="shared" si="9"/>
        <v>#REF!</v>
      </c>
      <c r="O26" s="25" t="e">
        <f t="shared" si="9"/>
        <v>#REF!</v>
      </c>
      <c r="P26" s="25" t="e">
        <f t="shared" si="9"/>
        <v>#REF!</v>
      </c>
      <c r="Q26" s="46" t="e">
        <f t="shared" si="9"/>
        <v>#REF!</v>
      </c>
      <c r="V26" s="17"/>
    </row>
    <row r="27" spans="1:23" x14ac:dyDescent="0.25">
      <c r="A27" s="51" t="s">
        <v>28</v>
      </c>
      <c r="B27" s="1"/>
      <c r="C27" s="1"/>
      <c r="D27" s="25" t="e">
        <f t="shared" ref="D27" si="10">(0 + (D16 + D26))</f>
        <v>#REF!</v>
      </c>
      <c r="E27" s="10"/>
      <c r="F27" s="25" t="e">
        <f t="shared" ref="F27:Q27" si="11">(0 + (F16 + F26))</f>
        <v>#REF!</v>
      </c>
      <c r="G27" s="25" t="e">
        <f t="shared" si="11"/>
        <v>#REF!</v>
      </c>
      <c r="H27" s="25" t="e">
        <f t="shared" si="11"/>
        <v>#REF!</v>
      </c>
      <c r="I27" s="25" t="e">
        <f t="shared" si="11"/>
        <v>#REF!</v>
      </c>
      <c r="J27" s="25" t="e">
        <f t="shared" si="11"/>
        <v>#REF!</v>
      </c>
      <c r="K27" s="25" t="e">
        <f t="shared" si="11"/>
        <v>#REF!</v>
      </c>
      <c r="L27" s="25" t="e">
        <f t="shared" si="11"/>
        <v>#REF!</v>
      </c>
      <c r="M27" s="25" t="e">
        <f t="shared" si="11"/>
        <v>#REF!</v>
      </c>
      <c r="N27" s="25" t="e">
        <f t="shared" si="11"/>
        <v>#REF!</v>
      </c>
      <c r="O27" s="25" t="e">
        <f t="shared" si="11"/>
        <v>#REF!</v>
      </c>
      <c r="P27" s="25" t="e">
        <f t="shared" si="11"/>
        <v>#REF!</v>
      </c>
      <c r="Q27" s="46" t="e">
        <f t="shared" si="11"/>
        <v>#REF!</v>
      </c>
      <c r="V27" s="17"/>
    </row>
    <row r="28" spans="1:23" x14ac:dyDescent="0.25">
      <c r="A28" s="44"/>
      <c r="B28" s="1"/>
      <c r="C28" s="1"/>
      <c r="D28" s="2"/>
      <c r="E28" s="10"/>
      <c r="F28" s="2"/>
      <c r="G28" s="2"/>
      <c r="H28" s="2"/>
      <c r="I28" s="2"/>
      <c r="J28" s="2"/>
      <c r="K28" s="2"/>
      <c r="L28" s="2"/>
      <c r="M28" s="2"/>
      <c r="N28" s="2"/>
      <c r="O28" s="2"/>
      <c r="P28" s="2"/>
      <c r="Q28" s="42"/>
      <c r="V28" s="17"/>
    </row>
    <row r="29" spans="1:23" x14ac:dyDescent="0.25">
      <c r="A29" s="52" t="s">
        <v>29</v>
      </c>
      <c r="B29" s="21"/>
      <c r="C29" s="21"/>
      <c r="D29" s="26"/>
      <c r="E29" s="26"/>
      <c r="F29" s="26"/>
      <c r="G29" s="26"/>
      <c r="H29" s="26"/>
      <c r="I29" s="26"/>
      <c r="J29" s="26"/>
      <c r="K29" s="26"/>
      <c r="L29" s="26"/>
      <c r="M29" s="26"/>
      <c r="N29" s="26"/>
      <c r="O29" s="26"/>
      <c r="P29" s="26"/>
      <c r="Q29" s="53"/>
      <c r="V29" s="17"/>
    </row>
    <row r="30" spans="1:23" x14ac:dyDescent="0.25">
      <c r="A30" s="38"/>
      <c r="B30" s="31" t="s">
        <v>30</v>
      </c>
      <c r="C30" s="31"/>
      <c r="D30" s="47"/>
      <c r="E30" s="47"/>
      <c r="F30" s="47"/>
      <c r="G30" s="47"/>
      <c r="H30" s="47"/>
      <c r="I30" s="47"/>
      <c r="J30" s="47"/>
      <c r="K30" s="47"/>
      <c r="L30" s="47"/>
      <c r="M30" s="47"/>
      <c r="N30" s="47"/>
      <c r="O30" s="47"/>
      <c r="P30" s="47"/>
      <c r="Q30" s="48"/>
      <c r="V30" s="17"/>
    </row>
    <row r="31" spans="1:23" x14ac:dyDescent="0.25">
      <c r="A31" s="44"/>
      <c r="B31" s="1"/>
      <c r="C31" s="22" t="s">
        <v>31</v>
      </c>
      <c r="D31" s="23" t="e">
        <f t="shared" ref="D31" si="12">SUM(F31:Q31)</f>
        <v>#REF!</v>
      </c>
      <c r="E31" s="27"/>
      <c r="F31" s="23" t="e">
        <f>IF('Annual Plan'!#REF!='Dropdown list values'!$A$1,SUMIF(#REF!,'Budget Summary'!$C31,#REF!),0)+IF($W31="Y",SUMIF('Annual Plan'!$F:$F,'Budget Summary'!$C31,'Annual Plan'!J:J)/1.15,SUMIF('Annual Plan'!$F:$F,'Budget Summary'!$C31,'Annual Plan'!J:J))</f>
        <v>#REF!</v>
      </c>
      <c r="G31" s="23" t="e">
        <f>IF('Annual Plan'!#REF!='Dropdown list values'!$A$1,SUMIF(#REF!,'Budget Summary'!$C31,#REF!),0)+IF($W31="Y",SUMIF('Annual Plan'!$F:$F,'Budget Summary'!$C31,'Annual Plan'!K:K)/1.15,SUMIF('Annual Plan'!$F:$F,'Budget Summary'!$C31,'Annual Plan'!K:K))</f>
        <v>#REF!</v>
      </c>
      <c r="H31" s="23" t="e">
        <f>IF('Annual Plan'!#REF!='Dropdown list values'!$A$1,SUMIF(#REF!,'Budget Summary'!$C31,#REF!),0)+IF($W31="Y",SUMIF('Annual Plan'!$F:$F,'Budget Summary'!$C31,'Annual Plan'!L:L)/1.15,SUMIF('Annual Plan'!$F:$F,'Budget Summary'!$C31,'Annual Plan'!L:L))</f>
        <v>#REF!</v>
      </c>
      <c r="I31" s="23" t="e">
        <f>IF('Annual Plan'!#REF!='Dropdown list values'!$A$1,SUMIF(#REF!,'Budget Summary'!$C31,#REF!),0)+IF($W31="Y",SUMIF('Annual Plan'!$F:$F,'Budget Summary'!$C31,'Annual Plan'!M:M)/1.15,SUMIF('Annual Plan'!$F:$F,'Budget Summary'!$C31,'Annual Plan'!M:M))</f>
        <v>#REF!</v>
      </c>
      <c r="J31" s="23" t="e">
        <f>IF('Annual Plan'!#REF!='Dropdown list values'!$A$1,SUMIF(#REF!,'Budget Summary'!$C31,#REF!),0)+IF($W31="Y",SUMIF('Annual Plan'!$F:$F,'Budget Summary'!$C31,'Annual Plan'!N:N)/1.15,SUMIF('Annual Plan'!$F:$F,'Budget Summary'!$C31,'Annual Plan'!N:N))</f>
        <v>#REF!</v>
      </c>
      <c r="K31" s="23" t="e">
        <f>IF('Annual Plan'!#REF!='Dropdown list values'!$A$1,SUMIF(#REF!,'Budget Summary'!$C31,#REF!),0)+IF($W31="Y",SUMIF('Annual Plan'!$F:$F,'Budget Summary'!$C31,'Annual Plan'!O:O)/1.15,SUMIF('Annual Plan'!$F:$F,'Budget Summary'!$C31,'Annual Plan'!O:O))</f>
        <v>#REF!</v>
      </c>
      <c r="L31" s="23" t="e">
        <f>IF('Annual Plan'!#REF!='Dropdown list values'!$A$1,SUMIF(#REF!,'Budget Summary'!$C31,#REF!),0)+IF($W31="Y",SUMIF('Annual Plan'!$F:$F,'Budget Summary'!$C31,'Annual Plan'!P:P)/1.15,SUMIF('Annual Plan'!$F:$F,'Budget Summary'!$C31,'Annual Plan'!P:P))</f>
        <v>#REF!</v>
      </c>
      <c r="M31" s="23" t="e">
        <f>IF('Annual Plan'!#REF!='Dropdown list values'!$A$1,SUMIF(#REF!,'Budget Summary'!$C31,#REF!),0)+IF($W31="Y",SUMIF('Annual Plan'!$F:$F,'Budget Summary'!$C31,'Annual Plan'!Q:Q)/1.15,SUMIF('Annual Plan'!$F:$F,'Budget Summary'!$C31,'Annual Plan'!Q:Q))</f>
        <v>#REF!</v>
      </c>
      <c r="N31" s="23" t="e">
        <f>IF('Annual Plan'!#REF!='Dropdown list values'!$A$1,SUMIF(#REF!,'Budget Summary'!$C31,#REF!),0)+IF($W31="Y",SUMIF('Annual Plan'!$F:$F,'Budget Summary'!$C31,'Annual Plan'!R:R)/1.15,SUMIF('Annual Plan'!$F:$F,'Budget Summary'!$C31,'Annual Plan'!R:R))</f>
        <v>#REF!</v>
      </c>
      <c r="O31" s="23" t="e">
        <f>IF('Annual Plan'!#REF!='Dropdown list values'!$A$1,SUMIF(#REF!,'Budget Summary'!$C31,#REF!),0)+IF($W31="Y",SUMIF('Annual Plan'!$F:$F,'Budget Summary'!$C31,'Annual Plan'!S:S)/1.15,SUMIF('Annual Plan'!$F:$F,'Budget Summary'!$C31,'Annual Plan'!S:S))</f>
        <v>#REF!</v>
      </c>
      <c r="P31" s="23" t="e">
        <f>IF('Annual Plan'!#REF!='Dropdown list values'!$A$1,SUMIF(#REF!,'Budget Summary'!$C31,#REF!),0)+IF($W31="Y",SUMIF('Annual Plan'!$F:$F,'Budget Summary'!$C31,'Annual Plan'!T:T)/1.15,SUMIF('Annual Plan'!$F:$F,'Budget Summary'!$C31,'Annual Plan'!T:T))</f>
        <v>#REF!</v>
      </c>
      <c r="Q31" s="45" t="e">
        <f>IF('Annual Plan'!#REF!='Dropdown list values'!$A$1,SUMIF(#REF!,'Budget Summary'!$C31,#REF!),0)+IF($W31="Y",SUMIF('Annual Plan'!$F:$F,'Budget Summary'!$C31,'Annual Plan'!U:U)/1.15,SUMIF('Annual Plan'!$F:$F,'Budget Summary'!$C31,'Annual Plan'!U:U))</f>
        <v>#REF!</v>
      </c>
      <c r="V31" s="17"/>
      <c r="W31" s="13" t="s">
        <v>301</v>
      </c>
    </row>
    <row r="32" spans="1:23" x14ac:dyDescent="0.25">
      <c r="A32" s="44"/>
      <c r="B32" s="24" t="s">
        <v>32</v>
      </c>
      <c r="C32" s="1"/>
      <c r="D32" s="25" t="e">
        <f>SUM(D31)</f>
        <v>#REF!</v>
      </c>
      <c r="E32" s="10"/>
      <c r="F32" s="25" t="e">
        <f>SUM(F31)</f>
        <v>#REF!</v>
      </c>
      <c r="G32" s="25" t="e">
        <f t="shared" ref="G32:Q32" si="13">SUM(G31:G31)</f>
        <v>#REF!</v>
      </c>
      <c r="H32" s="25" t="e">
        <f t="shared" si="13"/>
        <v>#REF!</v>
      </c>
      <c r="I32" s="25" t="e">
        <f t="shared" si="13"/>
        <v>#REF!</v>
      </c>
      <c r="J32" s="25" t="e">
        <f t="shared" si="13"/>
        <v>#REF!</v>
      </c>
      <c r="K32" s="25" t="e">
        <f t="shared" si="13"/>
        <v>#REF!</v>
      </c>
      <c r="L32" s="25" t="e">
        <f t="shared" si="13"/>
        <v>#REF!</v>
      </c>
      <c r="M32" s="25" t="e">
        <f t="shared" si="13"/>
        <v>#REF!</v>
      </c>
      <c r="N32" s="25" t="e">
        <f t="shared" si="13"/>
        <v>#REF!</v>
      </c>
      <c r="O32" s="25" t="e">
        <f t="shared" si="13"/>
        <v>#REF!</v>
      </c>
      <c r="P32" s="25" t="e">
        <f t="shared" si="13"/>
        <v>#REF!</v>
      </c>
      <c r="Q32" s="46" t="e">
        <f t="shared" si="13"/>
        <v>#REF!</v>
      </c>
      <c r="V32" s="17"/>
    </row>
    <row r="33" spans="1:23" x14ac:dyDescent="0.25">
      <c r="A33" s="38"/>
      <c r="B33" s="31" t="s">
        <v>33</v>
      </c>
      <c r="C33" s="31"/>
      <c r="D33" s="47"/>
      <c r="E33" s="10"/>
      <c r="F33" s="47"/>
      <c r="G33" s="47"/>
      <c r="H33" s="47"/>
      <c r="I33" s="47"/>
      <c r="J33" s="47"/>
      <c r="K33" s="47"/>
      <c r="L33" s="47"/>
      <c r="M33" s="47"/>
      <c r="N33" s="47"/>
      <c r="O33" s="47"/>
      <c r="P33" s="47"/>
      <c r="Q33" s="48"/>
      <c r="V33" s="17"/>
    </row>
    <row r="34" spans="1:23" x14ac:dyDescent="0.25">
      <c r="A34" s="44"/>
      <c r="B34" s="1"/>
      <c r="C34" s="22" t="s">
        <v>34</v>
      </c>
      <c r="D34" s="23" t="e">
        <f t="shared" ref="D34" si="14">SUM(F34:Q34)</f>
        <v>#REF!</v>
      </c>
      <c r="E34" s="27"/>
      <c r="F34" s="23" t="e">
        <f>IF('Annual Plan'!#REF!='Dropdown list values'!$A$1,SUMIF(#REF!,'Budget Summary'!$C34,#REF!),0)+IF($W34="Y",SUMIF('Annual Plan'!$F:$F,'Budget Summary'!$C34,'Annual Plan'!J:J)/1.15,SUMIF('Annual Plan'!$F:$F,'Budget Summary'!$C34,'Annual Plan'!J:J))</f>
        <v>#REF!</v>
      </c>
      <c r="G34" s="23" t="e">
        <f>IF('Annual Plan'!#REF!='Dropdown list values'!$A$1,SUMIF(#REF!,'Budget Summary'!$C34,#REF!),0)+IF($W34="Y",SUMIF('Annual Plan'!$F:$F,'Budget Summary'!$C34,'Annual Plan'!K:K)/1.15,SUMIF('Annual Plan'!$F:$F,'Budget Summary'!$C34,'Annual Plan'!K:K))</f>
        <v>#REF!</v>
      </c>
      <c r="H34" s="23" t="e">
        <f>IF('Annual Plan'!#REF!='Dropdown list values'!$A$1,SUMIF(#REF!,'Budget Summary'!$C34,#REF!),0)+IF($W34="Y",SUMIF('Annual Plan'!$F:$F,'Budget Summary'!$C34,'Annual Plan'!L:L)/1.15,SUMIF('Annual Plan'!$F:$F,'Budget Summary'!$C34,'Annual Plan'!L:L))</f>
        <v>#REF!</v>
      </c>
      <c r="I34" s="23" t="e">
        <f>IF('Annual Plan'!#REF!='Dropdown list values'!$A$1,SUMIF(#REF!,'Budget Summary'!$C34,#REF!),0)+IF($W34="Y",SUMIF('Annual Plan'!$F:$F,'Budget Summary'!$C34,'Annual Plan'!M:M)/1.15,SUMIF('Annual Plan'!$F:$F,'Budget Summary'!$C34,'Annual Plan'!M:M))</f>
        <v>#REF!</v>
      </c>
      <c r="J34" s="23" t="e">
        <f>IF('Annual Plan'!#REF!='Dropdown list values'!$A$1,SUMIF(#REF!,'Budget Summary'!$C34,#REF!),0)+IF($W34="Y",SUMIF('Annual Plan'!$F:$F,'Budget Summary'!$C34,'Annual Plan'!N:N)/1.15,SUMIF('Annual Plan'!$F:$F,'Budget Summary'!$C34,'Annual Plan'!N:N))</f>
        <v>#REF!</v>
      </c>
      <c r="K34" s="23" t="e">
        <f>IF('Annual Plan'!#REF!='Dropdown list values'!$A$1,SUMIF(#REF!,'Budget Summary'!$C34,#REF!),0)+IF($W34="Y",SUMIF('Annual Plan'!$F:$F,'Budget Summary'!$C34,'Annual Plan'!O:O)/1.15,SUMIF('Annual Plan'!$F:$F,'Budget Summary'!$C34,'Annual Plan'!O:O))</f>
        <v>#REF!</v>
      </c>
      <c r="L34" s="23" t="e">
        <f>IF('Annual Plan'!#REF!='Dropdown list values'!$A$1,SUMIF(#REF!,'Budget Summary'!$C34,#REF!),0)+IF($W34="Y",SUMIF('Annual Plan'!$F:$F,'Budget Summary'!$C34,'Annual Plan'!P:P)/1.15,SUMIF('Annual Plan'!$F:$F,'Budget Summary'!$C34,'Annual Plan'!P:P))</f>
        <v>#REF!</v>
      </c>
      <c r="M34" s="23" t="e">
        <f>IF('Annual Plan'!#REF!='Dropdown list values'!$A$1,SUMIF(#REF!,'Budget Summary'!$C34,#REF!),0)+IF($W34="Y",SUMIF('Annual Plan'!$F:$F,'Budget Summary'!$C34,'Annual Plan'!Q:Q)/1.15,SUMIF('Annual Plan'!$F:$F,'Budget Summary'!$C34,'Annual Plan'!Q:Q))</f>
        <v>#REF!</v>
      </c>
      <c r="N34" s="23" t="e">
        <f>IF('Annual Plan'!#REF!='Dropdown list values'!$A$1,SUMIF(#REF!,'Budget Summary'!$C34,#REF!),0)+IF($W34="Y",SUMIF('Annual Plan'!$F:$F,'Budget Summary'!$C34,'Annual Plan'!R:R)/1.15,SUMIF('Annual Plan'!$F:$F,'Budget Summary'!$C34,'Annual Plan'!R:R))</f>
        <v>#REF!</v>
      </c>
      <c r="O34" s="23" t="e">
        <f>IF('Annual Plan'!#REF!='Dropdown list values'!$A$1,SUMIF(#REF!,'Budget Summary'!$C34,#REF!),0)+IF($W34="Y",SUMIF('Annual Plan'!$F:$F,'Budget Summary'!$C34,'Annual Plan'!S:S)/1.15,SUMIF('Annual Plan'!$F:$F,'Budget Summary'!$C34,'Annual Plan'!S:S))</f>
        <v>#REF!</v>
      </c>
      <c r="P34" s="23" t="e">
        <f>IF('Annual Plan'!#REF!='Dropdown list values'!$A$1,SUMIF(#REF!,'Budget Summary'!$C34,#REF!),0)+IF($W34="Y",SUMIF('Annual Plan'!$F:$F,'Budget Summary'!$C34,'Annual Plan'!T:T)/1.15,SUMIF('Annual Plan'!$F:$F,'Budget Summary'!$C34,'Annual Plan'!T:T))</f>
        <v>#REF!</v>
      </c>
      <c r="Q34" s="45" t="e">
        <f>IF('Annual Plan'!#REF!='Dropdown list values'!$A$1,SUMIF(#REF!,'Budget Summary'!$C34,#REF!),0)+IF($W34="Y",SUMIF('Annual Plan'!$F:$F,'Budget Summary'!$C34,'Annual Plan'!U:U)/1.15,SUMIF('Annual Plan'!$F:$F,'Budget Summary'!$C34,'Annual Plan'!U:U))</f>
        <v>#REF!</v>
      </c>
      <c r="V34" s="17"/>
      <c r="W34" s="13" t="s">
        <v>302</v>
      </c>
    </row>
    <row r="35" spans="1:23" x14ac:dyDescent="0.25">
      <c r="A35" s="44"/>
      <c r="B35" s="24" t="s">
        <v>35</v>
      </c>
      <c r="C35" s="1"/>
      <c r="D35" s="25" t="e">
        <f>SUM(D34)</f>
        <v>#REF!</v>
      </c>
      <c r="E35" s="10"/>
      <c r="F35" s="25" t="e">
        <f>SUM(F34)</f>
        <v>#REF!</v>
      </c>
      <c r="G35" s="25" t="e">
        <f t="shared" ref="G35:Q35" si="15">SUM(G34)</f>
        <v>#REF!</v>
      </c>
      <c r="H35" s="25" t="e">
        <f t="shared" si="15"/>
        <v>#REF!</v>
      </c>
      <c r="I35" s="25" t="e">
        <f t="shared" si="15"/>
        <v>#REF!</v>
      </c>
      <c r="J35" s="25" t="e">
        <f t="shared" si="15"/>
        <v>#REF!</v>
      </c>
      <c r="K35" s="25" t="e">
        <f t="shared" si="15"/>
        <v>#REF!</v>
      </c>
      <c r="L35" s="25" t="e">
        <f t="shared" si="15"/>
        <v>#REF!</v>
      </c>
      <c r="M35" s="25" t="e">
        <f t="shared" si="15"/>
        <v>#REF!</v>
      </c>
      <c r="N35" s="25" t="e">
        <f t="shared" si="15"/>
        <v>#REF!</v>
      </c>
      <c r="O35" s="25" t="e">
        <f t="shared" si="15"/>
        <v>#REF!</v>
      </c>
      <c r="P35" s="25" t="e">
        <f t="shared" si="15"/>
        <v>#REF!</v>
      </c>
      <c r="Q35" s="46" t="e">
        <f t="shared" si="15"/>
        <v>#REF!</v>
      </c>
    </row>
    <row r="36" spans="1:23" x14ac:dyDescent="0.25">
      <c r="A36" s="38"/>
      <c r="B36" s="31" t="s">
        <v>36</v>
      </c>
      <c r="C36" s="31"/>
      <c r="D36" s="47"/>
      <c r="E36" s="10"/>
      <c r="F36" s="47"/>
      <c r="G36" s="47"/>
      <c r="H36" s="47"/>
      <c r="I36" s="47"/>
      <c r="J36" s="47"/>
      <c r="K36" s="47"/>
      <c r="L36" s="47"/>
      <c r="M36" s="47"/>
      <c r="N36" s="47"/>
      <c r="O36" s="47"/>
      <c r="P36" s="47"/>
      <c r="Q36" s="48"/>
    </row>
    <row r="37" spans="1:23" x14ac:dyDescent="0.25">
      <c r="A37" s="44"/>
      <c r="B37" s="1"/>
      <c r="C37" s="22" t="s">
        <v>37</v>
      </c>
      <c r="D37" s="23" t="e">
        <f t="shared" ref="D37" si="16">SUM(F37:Q37)</f>
        <v>#REF!</v>
      </c>
      <c r="E37" s="27"/>
      <c r="F37" s="23" t="e">
        <f>IF('Annual Plan'!#REF!='Dropdown list values'!$A$1,SUMIF(#REF!,'Budget Summary'!$C37,#REF!),0)+IF($W37="Y",SUMIF('Annual Plan'!$F:$F,'Budget Summary'!$C37,'Annual Plan'!J:J)/1.15,SUMIF('Annual Plan'!$F:$F,'Budget Summary'!$C37,'Annual Plan'!J:J))</f>
        <v>#REF!</v>
      </c>
      <c r="G37" s="23" t="e">
        <f>IF('Annual Plan'!#REF!='Dropdown list values'!$A$1,SUMIF(#REF!,'Budget Summary'!$C37,#REF!),0)+IF($W37="Y",SUMIF('Annual Plan'!$F:$F,'Budget Summary'!$C37,'Annual Plan'!K:K)/1.15,SUMIF('Annual Plan'!$F:$F,'Budget Summary'!$C37,'Annual Plan'!K:K))</f>
        <v>#REF!</v>
      </c>
      <c r="H37" s="23" t="e">
        <f>IF('Annual Plan'!#REF!='Dropdown list values'!$A$1,SUMIF(#REF!,'Budget Summary'!$C37,#REF!),0)+IF($W37="Y",SUMIF('Annual Plan'!$F:$F,'Budget Summary'!$C37,'Annual Plan'!L:L)/1.15,SUMIF('Annual Plan'!$F:$F,'Budget Summary'!$C37,'Annual Plan'!L:L))</f>
        <v>#REF!</v>
      </c>
      <c r="I37" s="23" t="e">
        <f>IF('Annual Plan'!#REF!='Dropdown list values'!$A$1,SUMIF(#REF!,'Budget Summary'!$C37,#REF!),0)+IF($W37="Y",SUMIF('Annual Plan'!$F:$F,'Budget Summary'!$C37,'Annual Plan'!M:M)/1.15,SUMIF('Annual Plan'!$F:$F,'Budget Summary'!$C37,'Annual Plan'!M:M))</f>
        <v>#REF!</v>
      </c>
      <c r="J37" s="23" t="e">
        <f>IF('Annual Plan'!#REF!='Dropdown list values'!$A$1,SUMIF(#REF!,'Budget Summary'!$C37,#REF!),0)+IF($W37="Y",SUMIF('Annual Plan'!$F:$F,'Budget Summary'!$C37,'Annual Plan'!N:N)/1.15,SUMIF('Annual Plan'!$F:$F,'Budget Summary'!$C37,'Annual Plan'!N:N))</f>
        <v>#REF!</v>
      </c>
      <c r="K37" s="23" t="e">
        <f>IF('Annual Plan'!#REF!='Dropdown list values'!$A$1,SUMIF(#REF!,'Budget Summary'!$C37,#REF!),0)+IF($W37="Y",SUMIF('Annual Plan'!$F:$F,'Budget Summary'!$C37,'Annual Plan'!O:O)/1.15,SUMIF('Annual Plan'!$F:$F,'Budget Summary'!$C37,'Annual Plan'!O:O))</f>
        <v>#REF!</v>
      </c>
      <c r="L37" s="23" t="e">
        <f>IF('Annual Plan'!#REF!='Dropdown list values'!$A$1,SUMIF(#REF!,'Budget Summary'!$C37,#REF!),0)+IF($W37="Y",SUMIF('Annual Plan'!$F:$F,'Budget Summary'!$C37,'Annual Plan'!P:P)/1.15,SUMIF('Annual Plan'!$F:$F,'Budget Summary'!$C37,'Annual Plan'!P:P))</f>
        <v>#REF!</v>
      </c>
      <c r="M37" s="23" t="e">
        <f>IF('Annual Plan'!#REF!='Dropdown list values'!$A$1,SUMIF(#REF!,'Budget Summary'!$C37,#REF!),0)+IF($W37="Y",SUMIF('Annual Plan'!$F:$F,'Budget Summary'!$C37,'Annual Plan'!Q:Q)/1.15,SUMIF('Annual Plan'!$F:$F,'Budget Summary'!$C37,'Annual Plan'!Q:Q))</f>
        <v>#REF!</v>
      </c>
      <c r="N37" s="23" t="e">
        <f>IF('Annual Plan'!#REF!='Dropdown list values'!$A$1,SUMIF(#REF!,'Budget Summary'!$C37,#REF!),0)+IF($W37="Y",SUMIF('Annual Plan'!$F:$F,'Budget Summary'!$C37,'Annual Plan'!R:R)/1.15,SUMIF('Annual Plan'!$F:$F,'Budget Summary'!$C37,'Annual Plan'!R:R))</f>
        <v>#REF!</v>
      </c>
      <c r="O37" s="23" t="e">
        <f>IF('Annual Plan'!#REF!='Dropdown list values'!$A$1,SUMIF(#REF!,'Budget Summary'!$C37,#REF!),0)+IF($W37="Y",SUMIF('Annual Plan'!$F:$F,'Budget Summary'!$C37,'Annual Plan'!S:S)/1.15,SUMIF('Annual Plan'!$F:$F,'Budget Summary'!$C37,'Annual Plan'!S:S))</f>
        <v>#REF!</v>
      </c>
      <c r="P37" s="23" t="e">
        <f>IF('Annual Plan'!#REF!='Dropdown list values'!$A$1,SUMIF(#REF!,'Budget Summary'!$C37,#REF!),0)+IF($W37="Y",SUMIF('Annual Plan'!$F:$F,'Budget Summary'!$C37,'Annual Plan'!T:T)/1.15,SUMIF('Annual Plan'!$F:$F,'Budget Summary'!$C37,'Annual Plan'!T:T))</f>
        <v>#REF!</v>
      </c>
      <c r="Q37" s="45" t="e">
        <f>IF('Annual Plan'!#REF!='Dropdown list values'!$A$1,SUMIF(#REF!,'Budget Summary'!$C37,#REF!),0)+IF($W37="Y",SUMIF('Annual Plan'!$F:$F,'Budget Summary'!$C37,'Annual Plan'!U:U)/1.15,SUMIF('Annual Plan'!$F:$F,'Budget Summary'!$C37,'Annual Plan'!U:U))</f>
        <v>#REF!</v>
      </c>
      <c r="W37" s="13" t="s">
        <v>301</v>
      </c>
    </row>
    <row r="38" spans="1:23" x14ac:dyDescent="0.25">
      <c r="A38" s="44"/>
      <c r="B38" s="24" t="s">
        <v>38</v>
      </c>
      <c r="C38" s="1"/>
      <c r="D38" s="25" t="e">
        <f t="shared" ref="D38:Q38" si="17">SUM(D37:D37)</f>
        <v>#REF!</v>
      </c>
      <c r="E38" s="10"/>
      <c r="F38" s="25" t="e">
        <f t="shared" si="17"/>
        <v>#REF!</v>
      </c>
      <c r="G38" s="25" t="e">
        <f t="shared" si="17"/>
        <v>#REF!</v>
      </c>
      <c r="H38" s="25" t="e">
        <f t="shared" si="17"/>
        <v>#REF!</v>
      </c>
      <c r="I38" s="25" t="e">
        <f t="shared" si="17"/>
        <v>#REF!</v>
      </c>
      <c r="J38" s="25" t="e">
        <f t="shared" si="17"/>
        <v>#REF!</v>
      </c>
      <c r="K38" s="25" t="e">
        <f t="shared" si="17"/>
        <v>#REF!</v>
      </c>
      <c r="L38" s="25" t="e">
        <f t="shared" si="17"/>
        <v>#REF!</v>
      </c>
      <c r="M38" s="25" t="e">
        <f t="shared" si="17"/>
        <v>#REF!</v>
      </c>
      <c r="N38" s="25" t="e">
        <f t="shared" si="17"/>
        <v>#REF!</v>
      </c>
      <c r="O38" s="25" t="e">
        <f t="shared" si="17"/>
        <v>#REF!</v>
      </c>
      <c r="P38" s="25" t="e">
        <f t="shared" si="17"/>
        <v>#REF!</v>
      </c>
      <c r="Q38" s="46" t="e">
        <f t="shared" si="17"/>
        <v>#REF!</v>
      </c>
    </row>
    <row r="39" spans="1:23" x14ac:dyDescent="0.25">
      <c r="A39" s="38"/>
      <c r="B39" s="31" t="s">
        <v>39</v>
      </c>
      <c r="C39" s="31"/>
      <c r="D39" s="47"/>
      <c r="E39" s="2"/>
      <c r="F39" s="47"/>
      <c r="G39" s="47"/>
      <c r="H39" s="47"/>
      <c r="I39" s="47"/>
      <c r="J39" s="47"/>
      <c r="K39" s="47"/>
      <c r="L39" s="47"/>
      <c r="M39" s="47"/>
      <c r="N39" s="47"/>
      <c r="O39" s="47"/>
      <c r="P39" s="47"/>
      <c r="Q39" s="48"/>
    </row>
    <row r="40" spans="1:23" x14ac:dyDescent="0.25">
      <c r="A40" s="44"/>
      <c r="B40" s="1"/>
      <c r="C40" s="22" t="s">
        <v>40</v>
      </c>
      <c r="D40" s="23" t="e">
        <f t="shared" ref="D40" si="18">SUM(F40:Q40)</f>
        <v>#REF!</v>
      </c>
      <c r="E40" s="27"/>
      <c r="F40" s="23" t="e">
        <f>IF('Annual Plan'!#REF!='Dropdown list values'!$A$1,SUMIF(#REF!,'Budget Summary'!$C40,#REF!),0)+IF($W40="Y",SUMIF('Annual Plan'!$F:$F,'Budget Summary'!$C40,'Annual Plan'!J:J)/1.15,SUMIF('Annual Plan'!$F:$F,'Budget Summary'!$C40,'Annual Plan'!J:J))</f>
        <v>#REF!</v>
      </c>
      <c r="G40" s="23" t="e">
        <f>IF('Annual Plan'!#REF!='Dropdown list values'!$A$1,SUMIF(#REF!,'Budget Summary'!$C40,#REF!),0)+IF($W40="Y",SUMIF('Annual Plan'!$F:$F,'Budget Summary'!$C40,'Annual Plan'!K:K)/1.15,SUMIF('Annual Plan'!$F:$F,'Budget Summary'!$C40,'Annual Plan'!K:K))</f>
        <v>#REF!</v>
      </c>
      <c r="H40" s="23" t="e">
        <f>IF('Annual Plan'!#REF!='Dropdown list values'!$A$1,SUMIF(#REF!,'Budget Summary'!$C40,#REF!),0)+IF($W40="Y",SUMIF('Annual Plan'!$F:$F,'Budget Summary'!$C40,'Annual Plan'!L:L)/1.15,SUMIF('Annual Plan'!$F:$F,'Budget Summary'!$C40,'Annual Plan'!L:L))</f>
        <v>#REF!</v>
      </c>
      <c r="I40" s="23" t="e">
        <f>IF('Annual Plan'!#REF!='Dropdown list values'!$A$1,SUMIF(#REF!,'Budget Summary'!$C40,#REF!),0)+IF($W40="Y",SUMIF('Annual Plan'!$F:$F,'Budget Summary'!$C40,'Annual Plan'!M:M)/1.15,SUMIF('Annual Plan'!$F:$F,'Budget Summary'!$C40,'Annual Plan'!M:M))</f>
        <v>#REF!</v>
      </c>
      <c r="J40" s="23" t="e">
        <f>IF('Annual Plan'!#REF!='Dropdown list values'!$A$1,SUMIF(#REF!,'Budget Summary'!$C40,#REF!),0)+IF($W40="Y",SUMIF('Annual Plan'!$F:$F,'Budget Summary'!$C40,'Annual Plan'!N:N)/1.15,SUMIF('Annual Plan'!$F:$F,'Budget Summary'!$C40,'Annual Plan'!N:N))</f>
        <v>#REF!</v>
      </c>
      <c r="K40" s="23" t="e">
        <f>IF('Annual Plan'!#REF!='Dropdown list values'!$A$1,SUMIF(#REF!,'Budget Summary'!$C40,#REF!),0)+IF($W40="Y",SUMIF('Annual Plan'!$F:$F,'Budget Summary'!$C40,'Annual Plan'!O:O)/1.15,SUMIF('Annual Plan'!$F:$F,'Budget Summary'!$C40,'Annual Plan'!O:O))</f>
        <v>#REF!</v>
      </c>
      <c r="L40" s="23" t="e">
        <f>IF('Annual Plan'!#REF!='Dropdown list values'!$A$1,SUMIF(#REF!,'Budget Summary'!$C40,#REF!),0)+IF($W40="Y",SUMIF('Annual Plan'!$F:$F,'Budget Summary'!$C40,'Annual Plan'!P:P)/1.15,SUMIF('Annual Plan'!$F:$F,'Budget Summary'!$C40,'Annual Plan'!P:P))</f>
        <v>#REF!</v>
      </c>
      <c r="M40" s="23" t="e">
        <f>IF('Annual Plan'!#REF!='Dropdown list values'!$A$1,SUMIF(#REF!,'Budget Summary'!$C40,#REF!),0)+IF($W40="Y",SUMIF('Annual Plan'!$F:$F,'Budget Summary'!$C40,'Annual Plan'!Q:Q)/1.15,SUMIF('Annual Plan'!$F:$F,'Budget Summary'!$C40,'Annual Plan'!Q:Q))</f>
        <v>#REF!</v>
      </c>
      <c r="N40" s="23" t="e">
        <f>IF('Annual Plan'!#REF!='Dropdown list values'!$A$1,SUMIF(#REF!,'Budget Summary'!$C40,#REF!),0)+IF($W40="Y",SUMIF('Annual Plan'!$F:$F,'Budget Summary'!$C40,'Annual Plan'!R:R)/1.15,SUMIF('Annual Plan'!$F:$F,'Budget Summary'!$C40,'Annual Plan'!R:R))</f>
        <v>#REF!</v>
      </c>
      <c r="O40" s="23" t="e">
        <f>IF('Annual Plan'!#REF!='Dropdown list values'!$A$1,SUMIF(#REF!,'Budget Summary'!$C40,#REF!),0)+IF($W40="Y",SUMIF('Annual Plan'!$F:$F,'Budget Summary'!$C40,'Annual Plan'!S:S)/1.15,SUMIF('Annual Plan'!$F:$F,'Budget Summary'!$C40,'Annual Plan'!S:S))</f>
        <v>#REF!</v>
      </c>
      <c r="P40" s="23" t="e">
        <f>IF('Annual Plan'!#REF!='Dropdown list values'!$A$1,SUMIF(#REF!,'Budget Summary'!$C40,#REF!),0)+IF($W40="Y",SUMIF('Annual Plan'!$F:$F,'Budget Summary'!$C40,'Annual Plan'!T:T)/1.15,SUMIF('Annual Plan'!$F:$F,'Budget Summary'!$C40,'Annual Plan'!T:T))</f>
        <v>#REF!</v>
      </c>
      <c r="Q40" s="45" t="e">
        <f>IF('Annual Plan'!#REF!='Dropdown list values'!$A$1,SUMIF(#REF!,'Budget Summary'!$C40,#REF!),0)+IF($W40="Y",SUMIF('Annual Plan'!$F:$F,'Budget Summary'!$C40,'Annual Plan'!U:U)/1.15,SUMIF('Annual Plan'!$F:$F,'Budget Summary'!$C40,'Annual Plan'!U:U))</f>
        <v>#REF!</v>
      </c>
      <c r="W40" s="13" t="s">
        <v>302</v>
      </c>
    </row>
    <row r="41" spans="1:23" x14ac:dyDescent="0.25">
      <c r="A41" s="44"/>
      <c r="B41" s="24" t="s">
        <v>41</v>
      </c>
      <c r="C41" s="1"/>
      <c r="D41" s="25" t="e">
        <f>SUM(D40)</f>
        <v>#REF!</v>
      </c>
      <c r="E41" s="2"/>
      <c r="F41" s="25" t="e">
        <f>SUM(F40)</f>
        <v>#REF!</v>
      </c>
      <c r="G41" s="25" t="e">
        <f t="shared" ref="G41:Q41" si="19">SUM(G40)</f>
        <v>#REF!</v>
      </c>
      <c r="H41" s="25" t="e">
        <f t="shared" si="19"/>
        <v>#REF!</v>
      </c>
      <c r="I41" s="25" t="e">
        <f t="shared" si="19"/>
        <v>#REF!</v>
      </c>
      <c r="J41" s="25" t="e">
        <f t="shared" si="19"/>
        <v>#REF!</v>
      </c>
      <c r="K41" s="25" t="e">
        <f t="shared" si="19"/>
        <v>#REF!</v>
      </c>
      <c r="L41" s="25" t="e">
        <f t="shared" si="19"/>
        <v>#REF!</v>
      </c>
      <c r="M41" s="25" t="e">
        <f t="shared" si="19"/>
        <v>#REF!</v>
      </c>
      <c r="N41" s="25" t="e">
        <f t="shared" si="19"/>
        <v>#REF!</v>
      </c>
      <c r="O41" s="25" t="e">
        <f t="shared" si="19"/>
        <v>#REF!</v>
      </c>
      <c r="P41" s="25" t="e">
        <f t="shared" si="19"/>
        <v>#REF!</v>
      </c>
      <c r="Q41" s="46" t="e">
        <f t="shared" si="19"/>
        <v>#REF!</v>
      </c>
    </row>
    <row r="42" spans="1:23" x14ac:dyDescent="0.25">
      <c r="A42" s="38"/>
      <c r="B42" s="31" t="s">
        <v>42</v>
      </c>
      <c r="C42" s="31"/>
      <c r="D42" s="47"/>
      <c r="E42" s="2"/>
      <c r="F42" s="47"/>
      <c r="G42" s="47"/>
      <c r="H42" s="47"/>
      <c r="I42" s="47"/>
      <c r="J42" s="47"/>
      <c r="K42" s="47"/>
      <c r="L42" s="47"/>
      <c r="M42" s="47"/>
      <c r="N42" s="47"/>
      <c r="O42" s="47"/>
      <c r="P42" s="47"/>
      <c r="Q42" s="48"/>
    </row>
    <row r="43" spans="1:23" x14ac:dyDescent="0.25">
      <c r="A43" s="44"/>
      <c r="B43" s="1"/>
      <c r="C43" s="22" t="s">
        <v>43</v>
      </c>
      <c r="D43" s="23" t="e">
        <f t="shared" ref="D43" si="20">SUM(F43:Q43)</f>
        <v>#REF!</v>
      </c>
      <c r="E43" s="27"/>
      <c r="F43" s="23" t="e">
        <f>IF('Annual Plan'!#REF!='Dropdown list values'!$A$1,SUMIF(#REF!,'Budget Summary'!$C43,#REF!),0)+IF($W43="Y",SUMIF('Annual Plan'!$F:$F,'Budget Summary'!$C43,'Annual Plan'!J:J)/1.15,SUMIF('Annual Plan'!$F:$F,'Budget Summary'!$C43,'Annual Plan'!J:J))</f>
        <v>#REF!</v>
      </c>
      <c r="G43" s="23" t="e">
        <f>IF('Annual Plan'!#REF!='Dropdown list values'!$A$1,SUMIF(#REF!,'Budget Summary'!$C43,#REF!),0)+IF($W43="Y",SUMIF('Annual Plan'!$F:$F,'Budget Summary'!$C43,'Annual Plan'!K:K)/1.15,SUMIF('Annual Plan'!$F:$F,'Budget Summary'!$C43,'Annual Plan'!K:K))</f>
        <v>#REF!</v>
      </c>
      <c r="H43" s="23" t="e">
        <f>IF('Annual Plan'!#REF!='Dropdown list values'!$A$1,SUMIF(#REF!,'Budget Summary'!$C43,#REF!),0)+IF($W43="Y",SUMIF('Annual Plan'!$F:$F,'Budget Summary'!$C43,'Annual Plan'!L:L)/1.15,SUMIF('Annual Plan'!$F:$F,'Budget Summary'!$C43,'Annual Plan'!L:L))</f>
        <v>#REF!</v>
      </c>
      <c r="I43" s="23" t="e">
        <f>IF('Annual Plan'!#REF!='Dropdown list values'!$A$1,SUMIF(#REF!,'Budget Summary'!$C43,#REF!),0)+IF($W43="Y",SUMIF('Annual Plan'!$F:$F,'Budget Summary'!$C43,'Annual Plan'!M:M)/1.15,SUMIF('Annual Plan'!$F:$F,'Budget Summary'!$C43,'Annual Plan'!M:M))</f>
        <v>#REF!</v>
      </c>
      <c r="J43" s="23" t="e">
        <f>IF('Annual Plan'!#REF!='Dropdown list values'!$A$1,SUMIF(#REF!,'Budget Summary'!$C43,#REF!),0)+IF($W43="Y",SUMIF('Annual Plan'!$F:$F,'Budget Summary'!$C43,'Annual Plan'!N:N)/1.15,SUMIF('Annual Plan'!$F:$F,'Budget Summary'!$C43,'Annual Plan'!N:N))</f>
        <v>#REF!</v>
      </c>
      <c r="K43" s="23" t="e">
        <f>IF('Annual Plan'!#REF!='Dropdown list values'!$A$1,SUMIF(#REF!,'Budget Summary'!$C43,#REF!),0)+IF($W43="Y",SUMIF('Annual Plan'!$F:$F,'Budget Summary'!$C43,'Annual Plan'!O:O)/1.15,SUMIF('Annual Plan'!$F:$F,'Budget Summary'!$C43,'Annual Plan'!O:O))</f>
        <v>#REF!</v>
      </c>
      <c r="L43" s="23" t="e">
        <f>IF('Annual Plan'!#REF!='Dropdown list values'!$A$1,SUMIF(#REF!,'Budget Summary'!$C43,#REF!),0)+IF($W43="Y",SUMIF('Annual Plan'!$F:$F,'Budget Summary'!$C43,'Annual Plan'!P:P)/1.15,SUMIF('Annual Plan'!$F:$F,'Budget Summary'!$C43,'Annual Plan'!P:P))</f>
        <v>#REF!</v>
      </c>
      <c r="M43" s="23" t="e">
        <f>IF('Annual Plan'!#REF!='Dropdown list values'!$A$1,SUMIF(#REF!,'Budget Summary'!$C43,#REF!),0)+IF($W43="Y",SUMIF('Annual Plan'!$F:$F,'Budget Summary'!$C43,'Annual Plan'!Q:Q)/1.15,SUMIF('Annual Plan'!$F:$F,'Budget Summary'!$C43,'Annual Plan'!Q:Q))</f>
        <v>#REF!</v>
      </c>
      <c r="N43" s="23" t="e">
        <f>IF('Annual Plan'!#REF!='Dropdown list values'!$A$1,SUMIF(#REF!,'Budget Summary'!$C43,#REF!),0)+IF($W43="Y",SUMIF('Annual Plan'!$F:$F,'Budget Summary'!$C43,'Annual Plan'!R:R)/1.15,SUMIF('Annual Plan'!$F:$F,'Budget Summary'!$C43,'Annual Plan'!R:R))</f>
        <v>#REF!</v>
      </c>
      <c r="O43" s="23" t="e">
        <f>IF('Annual Plan'!#REF!='Dropdown list values'!$A$1,SUMIF(#REF!,'Budget Summary'!$C43,#REF!),0)+IF($W43="Y",SUMIF('Annual Plan'!$F:$F,'Budget Summary'!$C43,'Annual Plan'!S:S)/1.15,SUMIF('Annual Plan'!$F:$F,'Budget Summary'!$C43,'Annual Plan'!S:S))</f>
        <v>#REF!</v>
      </c>
      <c r="P43" s="23" t="e">
        <f>IF('Annual Plan'!#REF!='Dropdown list values'!$A$1,SUMIF(#REF!,'Budget Summary'!$C43,#REF!),0)+IF($W43="Y",SUMIF('Annual Plan'!$F:$F,'Budget Summary'!$C43,'Annual Plan'!T:T)/1.15,SUMIF('Annual Plan'!$F:$F,'Budget Summary'!$C43,'Annual Plan'!T:T))</f>
        <v>#REF!</v>
      </c>
      <c r="Q43" s="45" t="e">
        <f>IF('Annual Plan'!#REF!='Dropdown list values'!$A$1,SUMIF(#REF!,'Budget Summary'!$C43,#REF!),0)+IF($W43="Y",SUMIF('Annual Plan'!$F:$F,'Budget Summary'!$C43,'Annual Plan'!U:U)/1.15,SUMIF('Annual Plan'!$F:$F,'Budget Summary'!$C43,'Annual Plan'!U:U))</f>
        <v>#REF!</v>
      </c>
      <c r="W43" s="13" t="s">
        <v>302</v>
      </c>
    </row>
    <row r="44" spans="1:23" x14ac:dyDescent="0.25">
      <c r="A44" s="44"/>
      <c r="B44" s="24" t="s">
        <v>44</v>
      </c>
      <c r="C44" s="1"/>
      <c r="D44" s="25" t="e">
        <f t="shared" ref="D44:Q44" si="21">SUM(D43:D43)</f>
        <v>#REF!</v>
      </c>
      <c r="E44" s="2"/>
      <c r="F44" s="25" t="e">
        <f t="shared" si="21"/>
        <v>#REF!</v>
      </c>
      <c r="G44" s="25" t="e">
        <f t="shared" si="21"/>
        <v>#REF!</v>
      </c>
      <c r="H44" s="25" t="e">
        <f t="shared" si="21"/>
        <v>#REF!</v>
      </c>
      <c r="I44" s="25" t="e">
        <f t="shared" si="21"/>
        <v>#REF!</v>
      </c>
      <c r="J44" s="25" t="e">
        <f t="shared" si="21"/>
        <v>#REF!</v>
      </c>
      <c r="K44" s="25" t="e">
        <f t="shared" si="21"/>
        <v>#REF!</v>
      </c>
      <c r="L44" s="25" t="e">
        <f t="shared" si="21"/>
        <v>#REF!</v>
      </c>
      <c r="M44" s="25" t="e">
        <f t="shared" si="21"/>
        <v>#REF!</v>
      </c>
      <c r="N44" s="25" t="e">
        <f t="shared" si="21"/>
        <v>#REF!</v>
      </c>
      <c r="O44" s="25" t="e">
        <f t="shared" si="21"/>
        <v>#REF!</v>
      </c>
      <c r="P44" s="25" t="e">
        <f t="shared" si="21"/>
        <v>#REF!</v>
      </c>
      <c r="Q44" s="46" t="e">
        <f t="shared" si="21"/>
        <v>#REF!</v>
      </c>
    </row>
    <row r="45" spans="1:23" x14ac:dyDescent="0.25">
      <c r="A45" s="38"/>
      <c r="B45" s="31" t="s">
        <v>45</v>
      </c>
      <c r="C45" s="31"/>
      <c r="D45" s="47"/>
      <c r="E45" s="2"/>
      <c r="F45" s="47"/>
      <c r="G45" s="47"/>
      <c r="H45" s="47"/>
      <c r="I45" s="47"/>
      <c r="J45" s="47"/>
      <c r="K45" s="47"/>
      <c r="L45" s="47"/>
      <c r="M45" s="47"/>
      <c r="N45" s="47"/>
      <c r="O45" s="47"/>
      <c r="P45" s="47"/>
      <c r="Q45" s="48"/>
    </row>
    <row r="46" spans="1:23" x14ac:dyDescent="0.25">
      <c r="A46" s="44"/>
      <c r="B46" s="1"/>
      <c r="C46" s="22" t="s">
        <v>46</v>
      </c>
      <c r="D46" s="23" t="e">
        <f t="shared" ref="D46:D47" si="22">SUM(F46:Q46)</f>
        <v>#REF!</v>
      </c>
      <c r="E46" s="27"/>
      <c r="F46" s="23" t="e">
        <f>IF('Annual Plan'!#REF!='Dropdown list values'!$A$1,SUMIF(#REF!,'Budget Summary'!$C46,#REF!),0)+IF($W46="Y",SUMIF('Annual Plan'!$F:$F,'Budget Summary'!$C46,'Annual Plan'!J:J)/1.15,SUMIF('Annual Plan'!$F:$F,'Budget Summary'!$C46,'Annual Plan'!J:J))</f>
        <v>#REF!</v>
      </c>
      <c r="G46" s="23" t="e">
        <f>IF('Annual Plan'!#REF!='Dropdown list values'!$A$1,SUMIF(#REF!,'Budget Summary'!$C46,#REF!),0)+IF($W46="Y",SUMIF('Annual Plan'!$F:$F,'Budget Summary'!$C46,'Annual Plan'!K:K)/1.15,SUMIF('Annual Plan'!$F:$F,'Budget Summary'!$C46,'Annual Plan'!K:K))</f>
        <v>#REF!</v>
      </c>
      <c r="H46" s="23" t="e">
        <f>IF('Annual Plan'!#REF!='Dropdown list values'!$A$1,SUMIF(#REF!,'Budget Summary'!$C46,#REF!),0)+IF($W46="Y",SUMIF('Annual Plan'!$F:$F,'Budget Summary'!$C46,'Annual Plan'!L:L)/1.15,SUMIF('Annual Plan'!$F:$F,'Budget Summary'!$C46,'Annual Plan'!L:L))</f>
        <v>#REF!</v>
      </c>
      <c r="I46" s="23" t="e">
        <f>IF('Annual Plan'!#REF!='Dropdown list values'!$A$1,SUMIF(#REF!,'Budget Summary'!$C46,#REF!),0)+IF($W46="Y",SUMIF('Annual Plan'!$F:$F,'Budget Summary'!$C46,'Annual Plan'!M:M)/1.15,SUMIF('Annual Plan'!$F:$F,'Budget Summary'!$C46,'Annual Plan'!M:M))</f>
        <v>#REF!</v>
      </c>
      <c r="J46" s="23" t="e">
        <f>IF('Annual Plan'!#REF!='Dropdown list values'!$A$1,SUMIF(#REF!,'Budget Summary'!$C46,#REF!),0)+IF($W46="Y",SUMIF('Annual Plan'!$F:$F,'Budget Summary'!$C46,'Annual Plan'!N:N)/1.15,SUMIF('Annual Plan'!$F:$F,'Budget Summary'!$C46,'Annual Plan'!N:N))</f>
        <v>#REF!</v>
      </c>
      <c r="K46" s="23" t="e">
        <f>IF('Annual Plan'!#REF!='Dropdown list values'!$A$1,SUMIF(#REF!,'Budget Summary'!$C46,#REF!),0)+IF($W46="Y",SUMIF('Annual Plan'!$F:$F,'Budget Summary'!$C46,'Annual Plan'!O:O)/1.15,SUMIF('Annual Plan'!$F:$F,'Budget Summary'!$C46,'Annual Plan'!O:O))</f>
        <v>#REF!</v>
      </c>
      <c r="L46" s="23" t="e">
        <f>IF('Annual Plan'!#REF!='Dropdown list values'!$A$1,SUMIF(#REF!,'Budget Summary'!$C46,#REF!),0)+IF($W46="Y",SUMIF('Annual Plan'!$F:$F,'Budget Summary'!$C46,'Annual Plan'!P:P)/1.15,SUMIF('Annual Plan'!$F:$F,'Budget Summary'!$C46,'Annual Plan'!P:P))</f>
        <v>#REF!</v>
      </c>
      <c r="M46" s="23" t="e">
        <f>IF('Annual Plan'!#REF!='Dropdown list values'!$A$1,SUMIF(#REF!,'Budget Summary'!$C46,#REF!),0)+IF($W46="Y",SUMIF('Annual Plan'!$F:$F,'Budget Summary'!$C46,'Annual Plan'!Q:Q)/1.15,SUMIF('Annual Plan'!$F:$F,'Budget Summary'!$C46,'Annual Plan'!Q:Q))</f>
        <v>#REF!</v>
      </c>
      <c r="N46" s="23" t="e">
        <f>IF('Annual Plan'!#REF!='Dropdown list values'!$A$1,SUMIF(#REF!,'Budget Summary'!$C46,#REF!),0)+IF($W46="Y",SUMIF('Annual Plan'!$F:$F,'Budget Summary'!$C46,'Annual Plan'!R:R)/1.15,SUMIF('Annual Plan'!$F:$F,'Budget Summary'!$C46,'Annual Plan'!R:R))</f>
        <v>#REF!</v>
      </c>
      <c r="O46" s="23" t="e">
        <f>IF('Annual Plan'!#REF!='Dropdown list values'!$A$1,SUMIF(#REF!,'Budget Summary'!$C46,#REF!),0)+IF($W46="Y",SUMIF('Annual Plan'!$F:$F,'Budget Summary'!$C46,'Annual Plan'!S:S)/1.15,SUMIF('Annual Plan'!$F:$F,'Budget Summary'!$C46,'Annual Plan'!S:S))</f>
        <v>#REF!</v>
      </c>
      <c r="P46" s="23" t="e">
        <f>IF('Annual Plan'!#REF!='Dropdown list values'!$A$1,SUMIF(#REF!,'Budget Summary'!$C46,#REF!),0)+IF($W46="Y",SUMIF('Annual Plan'!$F:$F,'Budget Summary'!$C46,'Annual Plan'!T:T)/1.15,SUMIF('Annual Plan'!$F:$F,'Budget Summary'!$C46,'Annual Plan'!T:T))</f>
        <v>#REF!</v>
      </c>
      <c r="Q46" s="45" t="e">
        <f>IF('Annual Plan'!#REF!='Dropdown list values'!$A$1,SUMIF(#REF!,'Budget Summary'!$C46,#REF!),0)+IF($W46="Y",SUMIF('Annual Plan'!$F:$F,'Budget Summary'!$C46,'Annual Plan'!U:U)/1.15,SUMIF('Annual Plan'!$F:$F,'Budget Summary'!$C46,'Annual Plan'!U:U))</f>
        <v>#REF!</v>
      </c>
      <c r="W46" s="13" t="s">
        <v>302</v>
      </c>
    </row>
    <row r="47" spans="1:23" x14ac:dyDescent="0.25">
      <c r="A47" s="44"/>
      <c r="B47" s="1"/>
      <c r="C47" s="22" t="s">
        <v>47</v>
      </c>
      <c r="D47" s="23" t="e">
        <f t="shared" si="22"/>
        <v>#REF!</v>
      </c>
      <c r="E47" s="27"/>
      <c r="F47" s="23" t="e">
        <f>IF('Annual Plan'!#REF!='Dropdown list values'!$A$1,SUMIF(#REF!,'Budget Summary'!$C47,#REF!),0)+IF($W47="Y",SUMIF('Annual Plan'!$F:$F,'Budget Summary'!$C47,'Annual Plan'!J:J)/1.15,SUMIF('Annual Plan'!$F:$F,'Budget Summary'!$C47,'Annual Plan'!J:J))</f>
        <v>#REF!</v>
      </c>
      <c r="G47" s="23" t="e">
        <f>IF('Annual Plan'!#REF!='Dropdown list values'!$A$1,SUMIF(#REF!,'Budget Summary'!$C47,#REF!),0)+IF($W47="Y",SUMIF('Annual Plan'!$F:$F,'Budget Summary'!$C47,'Annual Plan'!K:K)/1.15,SUMIF('Annual Plan'!$F:$F,'Budget Summary'!$C47,'Annual Plan'!K:K))</f>
        <v>#REF!</v>
      </c>
      <c r="H47" s="23" t="e">
        <f>IF('Annual Plan'!#REF!='Dropdown list values'!$A$1,SUMIF(#REF!,'Budget Summary'!$C47,#REF!),0)+IF($W47="Y",SUMIF('Annual Plan'!$F:$F,'Budget Summary'!$C47,'Annual Plan'!L:L)/1.15,SUMIF('Annual Plan'!$F:$F,'Budget Summary'!$C47,'Annual Plan'!L:L))</f>
        <v>#REF!</v>
      </c>
      <c r="I47" s="23" t="e">
        <f>IF('Annual Plan'!#REF!='Dropdown list values'!$A$1,SUMIF(#REF!,'Budget Summary'!$C47,#REF!),0)+IF($W47="Y",SUMIF('Annual Plan'!$F:$F,'Budget Summary'!$C47,'Annual Plan'!M:M)/1.15,SUMIF('Annual Plan'!$F:$F,'Budget Summary'!$C47,'Annual Plan'!M:M))</f>
        <v>#REF!</v>
      </c>
      <c r="J47" s="23" t="e">
        <f>IF('Annual Plan'!#REF!='Dropdown list values'!$A$1,SUMIF(#REF!,'Budget Summary'!$C47,#REF!),0)+IF($W47="Y",SUMIF('Annual Plan'!$F:$F,'Budget Summary'!$C47,'Annual Plan'!N:N)/1.15,SUMIF('Annual Plan'!$F:$F,'Budget Summary'!$C47,'Annual Plan'!N:N))</f>
        <v>#REF!</v>
      </c>
      <c r="K47" s="23" t="e">
        <f>IF('Annual Plan'!#REF!='Dropdown list values'!$A$1,SUMIF(#REF!,'Budget Summary'!$C47,#REF!),0)+IF($W47="Y",SUMIF('Annual Plan'!$F:$F,'Budget Summary'!$C47,'Annual Plan'!O:O)/1.15,SUMIF('Annual Plan'!$F:$F,'Budget Summary'!$C47,'Annual Plan'!O:O))</f>
        <v>#REF!</v>
      </c>
      <c r="L47" s="23" t="e">
        <f>IF('Annual Plan'!#REF!='Dropdown list values'!$A$1,SUMIF(#REF!,'Budget Summary'!$C47,#REF!),0)+IF($W47="Y",SUMIF('Annual Plan'!$F:$F,'Budget Summary'!$C47,'Annual Plan'!P:P)/1.15,SUMIF('Annual Plan'!$F:$F,'Budget Summary'!$C47,'Annual Plan'!P:P))</f>
        <v>#REF!</v>
      </c>
      <c r="M47" s="23" t="e">
        <f>IF('Annual Plan'!#REF!='Dropdown list values'!$A$1,SUMIF(#REF!,'Budget Summary'!$C47,#REF!),0)+IF($W47="Y",SUMIF('Annual Plan'!$F:$F,'Budget Summary'!$C47,'Annual Plan'!Q:Q)/1.15,SUMIF('Annual Plan'!$F:$F,'Budget Summary'!$C47,'Annual Plan'!Q:Q))</f>
        <v>#REF!</v>
      </c>
      <c r="N47" s="23" t="e">
        <f>IF('Annual Plan'!#REF!='Dropdown list values'!$A$1,SUMIF(#REF!,'Budget Summary'!$C47,#REF!),0)+IF($W47="Y",SUMIF('Annual Plan'!$F:$F,'Budget Summary'!$C47,'Annual Plan'!R:R)/1.15,SUMIF('Annual Plan'!$F:$F,'Budget Summary'!$C47,'Annual Plan'!R:R))</f>
        <v>#REF!</v>
      </c>
      <c r="O47" s="23" t="e">
        <f>IF('Annual Plan'!#REF!='Dropdown list values'!$A$1,SUMIF(#REF!,'Budget Summary'!$C47,#REF!),0)+IF($W47="Y",SUMIF('Annual Plan'!$F:$F,'Budget Summary'!$C47,'Annual Plan'!S:S)/1.15,SUMIF('Annual Plan'!$F:$F,'Budget Summary'!$C47,'Annual Plan'!S:S))</f>
        <v>#REF!</v>
      </c>
      <c r="P47" s="23" t="e">
        <f>IF('Annual Plan'!#REF!='Dropdown list values'!$A$1,SUMIF(#REF!,'Budget Summary'!$C47,#REF!),0)+IF($W47="Y",SUMIF('Annual Plan'!$F:$F,'Budget Summary'!$C47,'Annual Plan'!T:T)/1.15,SUMIF('Annual Plan'!$F:$F,'Budget Summary'!$C47,'Annual Plan'!T:T))</f>
        <v>#REF!</v>
      </c>
      <c r="Q47" s="45" t="e">
        <f>IF('Annual Plan'!#REF!='Dropdown list values'!$A$1,SUMIF(#REF!,'Budget Summary'!$C47,#REF!),0)+IF($W47="Y",SUMIF('Annual Plan'!$F:$F,'Budget Summary'!$C47,'Annual Plan'!U:U)/1.15,SUMIF('Annual Plan'!$F:$F,'Budget Summary'!$C47,'Annual Plan'!U:U))</f>
        <v>#REF!</v>
      </c>
      <c r="W47" s="13" t="s">
        <v>302</v>
      </c>
    </row>
    <row r="48" spans="1:23" x14ac:dyDescent="0.25">
      <c r="A48" s="44"/>
      <c r="B48" s="24" t="s">
        <v>48</v>
      </c>
      <c r="C48" s="1"/>
      <c r="D48" s="25" t="e">
        <f t="shared" ref="D48:Q48" si="23">SUM(D46:D47)</f>
        <v>#REF!</v>
      </c>
      <c r="E48" s="2"/>
      <c r="F48" s="25" t="e">
        <f t="shared" si="23"/>
        <v>#REF!</v>
      </c>
      <c r="G48" s="25" t="e">
        <f t="shared" si="23"/>
        <v>#REF!</v>
      </c>
      <c r="H48" s="25" t="e">
        <f t="shared" si="23"/>
        <v>#REF!</v>
      </c>
      <c r="I48" s="25" t="e">
        <f t="shared" si="23"/>
        <v>#REF!</v>
      </c>
      <c r="J48" s="25" t="e">
        <f t="shared" si="23"/>
        <v>#REF!</v>
      </c>
      <c r="K48" s="25" t="e">
        <f t="shared" si="23"/>
        <v>#REF!</v>
      </c>
      <c r="L48" s="25" t="e">
        <f t="shared" si="23"/>
        <v>#REF!</v>
      </c>
      <c r="M48" s="25" t="e">
        <f t="shared" si="23"/>
        <v>#REF!</v>
      </c>
      <c r="N48" s="25" t="e">
        <f t="shared" si="23"/>
        <v>#REF!</v>
      </c>
      <c r="O48" s="25" t="e">
        <f t="shared" si="23"/>
        <v>#REF!</v>
      </c>
      <c r="P48" s="25" t="e">
        <f t="shared" si="23"/>
        <v>#REF!</v>
      </c>
      <c r="Q48" s="46" t="e">
        <f t="shared" si="23"/>
        <v>#REF!</v>
      </c>
    </row>
    <row r="49" spans="1:23" x14ac:dyDescent="0.25">
      <c r="A49" s="44"/>
      <c r="B49" s="31" t="s">
        <v>308</v>
      </c>
      <c r="C49" s="1"/>
      <c r="D49" s="25"/>
      <c r="E49" s="2"/>
      <c r="F49" s="25"/>
      <c r="G49" s="25"/>
      <c r="H49" s="25"/>
      <c r="I49" s="25"/>
      <c r="J49" s="25"/>
      <c r="K49" s="25"/>
      <c r="L49" s="25"/>
      <c r="M49" s="25"/>
      <c r="N49" s="25"/>
      <c r="O49" s="25"/>
      <c r="P49" s="25"/>
      <c r="Q49" s="46"/>
    </row>
    <row r="50" spans="1:23" x14ac:dyDescent="0.25">
      <c r="A50" s="44"/>
      <c r="B50" s="1"/>
      <c r="C50" s="22" t="s">
        <v>49</v>
      </c>
      <c r="D50" s="23">
        <f t="shared" ref="D50" si="24">SUM(F50:Q50)</f>
        <v>0</v>
      </c>
      <c r="E50" s="27"/>
      <c r="F50" s="23">
        <f>F19*0.28</f>
        <v>0</v>
      </c>
      <c r="G50" s="23">
        <f t="shared" ref="G50:Q50" si="25">G19*0.28</f>
        <v>0</v>
      </c>
      <c r="H50" s="23">
        <f t="shared" si="25"/>
        <v>0</v>
      </c>
      <c r="I50" s="23">
        <f t="shared" si="25"/>
        <v>0</v>
      </c>
      <c r="J50" s="23">
        <f t="shared" si="25"/>
        <v>0</v>
      </c>
      <c r="K50" s="23">
        <f t="shared" si="25"/>
        <v>0</v>
      </c>
      <c r="L50" s="23">
        <f t="shared" si="25"/>
        <v>0</v>
      </c>
      <c r="M50" s="23">
        <f t="shared" si="25"/>
        <v>0</v>
      </c>
      <c r="N50" s="23">
        <f t="shared" si="25"/>
        <v>0</v>
      </c>
      <c r="O50" s="23">
        <f t="shared" si="25"/>
        <v>0</v>
      </c>
      <c r="P50" s="23">
        <f t="shared" si="25"/>
        <v>0</v>
      </c>
      <c r="Q50" s="45">
        <f t="shared" si="25"/>
        <v>0</v>
      </c>
      <c r="W50" s="13" t="s">
        <v>302</v>
      </c>
    </row>
    <row r="51" spans="1:23" x14ac:dyDescent="0.25">
      <c r="A51" s="44"/>
      <c r="B51" s="24" t="s">
        <v>50</v>
      </c>
      <c r="C51" s="1"/>
      <c r="D51" s="25">
        <f t="shared" ref="D51:Q51" si="26">SUM(D50:D50)</f>
        <v>0</v>
      </c>
      <c r="E51" s="2"/>
      <c r="F51" s="25">
        <f t="shared" si="26"/>
        <v>0</v>
      </c>
      <c r="G51" s="25">
        <f t="shared" si="26"/>
        <v>0</v>
      </c>
      <c r="H51" s="25">
        <f t="shared" si="26"/>
        <v>0</v>
      </c>
      <c r="I51" s="25">
        <f t="shared" si="26"/>
        <v>0</v>
      </c>
      <c r="J51" s="25">
        <f t="shared" si="26"/>
        <v>0</v>
      </c>
      <c r="K51" s="25">
        <f t="shared" si="26"/>
        <v>0</v>
      </c>
      <c r="L51" s="25">
        <f t="shared" si="26"/>
        <v>0</v>
      </c>
      <c r="M51" s="25">
        <f t="shared" si="26"/>
        <v>0</v>
      </c>
      <c r="N51" s="25">
        <f t="shared" si="26"/>
        <v>0</v>
      </c>
      <c r="O51" s="25">
        <f t="shared" si="26"/>
        <v>0</v>
      </c>
      <c r="P51" s="25">
        <f t="shared" si="26"/>
        <v>0</v>
      </c>
      <c r="Q51" s="46">
        <f t="shared" si="26"/>
        <v>0</v>
      </c>
    </row>
    <row r="52" spans="1:23" x14ac:dyDescent="0.25">
      <c r="A52" s="38"/>
      <c r="B52" s="31" t="s">
        <v>51</v>
      </c>
      <c r="C52" s="31"/>
      <c r="D52" s="47"/>
      <c r="E52" s="2"/>
      <c r="F52" s="47"/>
      <c r="G52" s="47"/>
      <c r="H52" s="47"/>
      <c r="I52" s="47"/>
      <c r="J52" s="47"/>
      <c r="K52" s="47"/>
      <c r="L52" s="47"/>
      <c r="M52" s="47"/>
      <c r="N52" s="47"/>
      <c r="O52" s="47"/>
      <c r="P52" s="47"/>
      <c r="Q52" s="48"/>
    </row>
    <row r="53" spans="1:23" x14ac:dyDescent="0.25">
      <c r="A53" s="44"/>
      <c r="B53" s="1"/>
      <c r="C53" s="22" t="s">
        <v>52</v>
      </c>
      <c r="D53" s="23" t="e">
        <f t="shared" ref="D53:D57" si="27">SUM(F53:Q53)</f>
        <v>#REF!</v>
      </c>
      <c r="E53" s="27"/>
      <c r="F53" s="23" t="e">
        <f>IF('Annual Plan'!#REF!='Dropdown list values'!$A$1,SUMIF(#REF!,'Budget Summary'!$C53,#REF!),0)+IF($W53="Y",SUMIF('Annual Plan'!$F:$F,'Budget Summary'!$C53,'Annual Plan'!J:J)/1.15,SUMIF('Annual Plan'!$F:$F,'Budget Summary'!$C53,'Annual Plan'!J:J))</f>
        <v>#REF!</v>
      </c>
      <c r="G53" s="23" t="e">
        <f>IF('Annual Plan'!#REF!='Dropdown list values'!$A$1,SUMIF(#REF!,'Budget Summary'!$C53,#REF!),0)+IF($W53="Y",SUMIF('Annual Plan'!$F:$F,'Budget Summary'!$C53,'Annual Plan'!K:K)/1.15,SUMIF('Annual Plan'!$F:$F,'Budget Summary'!$C53,'Annual Plan'!K:K))</f>
        <v>#REF!</v>
      </c>
      <c r="H53" s="23" t="e">
        <f>IF('Annual Plan'!#REF!='Dropdown list values'!$A$1,SUMIF(#REF!,'Budget Summary'!$C53,#REF!),0)+IF($W53="Y",SUMIF('Annual Plan'!$F:$F,'Budget Summary'!$C53,'Annual Plan'!L:L)/1.15,SUMIF('Annual Plan'!$F:$F,'Budget Summary'!$C53,'Annual Plan'!L:L))</f>
        <v>#REF!</v>
      </c>
      <c r="I53" s="23" t="e">
        <f>IF('Annual Plan'!#REF!='Dropdown list values'!$A$1,SUMIF(#REF!,'Budget Summary'!$C53,#REF!),0)+IF($W53="Y",SUMIF('Annual Plan'!$F:$F,'Budget Summary'!$C53,'Annual Plan'!M:M)/1.15,SUMIF('Annual Plan'!$F:$F,'Budget Summary'!$C53,'Annual Plan'!M:M))</f>
        <v>#REF!</v>
      </c>
      <c r="J53" s="23" t="e">
        <f>IF('Annual Plan'!#REF!='Dropdown list values'!$A$1,SUMIF(#REF!,'Budget Summary'!$C53,#REF!),0)+IF($W53="Y",SUMIF('Annual Plan'!$F:$F,'Budget Summary'!$C53,'Annual Plan'!N:N)/1.15,SUMIF('Annual Plan'!$F:$F,'Budget Summary'!$C53,'Annual Plan'!N:N))</f>
        <v>#REF!</v>
      </c>
      <c r="K53" s="23" t="e">
        <f>IF('Annual Plan'!#REF!='Dropdown list values'!$A$1,SUMIF(#REF!,'Budget Summary'!$C53,#REF!),0)+IF($W53="Y",SUMIF('Annual Plan'!$F:$F,'Budget Summary'!$C53,'Annual Plan'!O:O)/1.15,SUMIF('Annual Plan'!$F:$F,'Budget Summary'!$C53,'Annual Plan'!O:O))</f>
        <v>#REF!</v>
      </c>
      <c r="L53" s="23" t="e">
        <f>IF('Annual Plan'!#REF!='Dropdown list values'!$A$1,SUMIF(#REF!,'Budget Summary'!$C53,#REF!),0)+IF($W53="Y",SUMIF('Annual Plan'!$F:$F,'Budget Summary'!$C53,'Annual Plan'!P:P)/1.15,SUMIF('Annual Plan'!$F:$F,'Budget Summary'!$C53,'Annual Plan'!P:P))</f>
        <v>#REF!</v>
      </c>
      <c r="M53" s="23" t="e">
        <f>IF('Annual Plan'!#REF!='Dropdown list values'!$A$1,SUMIF(#REF!,'Budget Summary'!$C53,#REF!),0)+IF($W53="Y",SUMIF('Annual Plan'!$F:$F,'Budget Summary'!$C53,'Annual Plan'!Q:Q)/1.15,SUMIF('Annual Plan'!$F:$F,'Budget Summary'!$C53,'Annual Plan'!Q:Q))</f>
        <v>#REF!</v>
      </c>
      <c r="N53" s="23" t="e">
        <f>IF('Annual Plan'!#REF!='Dropdown list values'!$A$1,SUMIF(#REF!,'Budget Summary'!$C53,#REF!),0)+IF($W53="Y",SUMIF('Annual Plan'!$F:$F,'Budget Summary'!$C53,'Annual Plan'!R:R)/1.15,SUMIF('Annual Plan'!$F:$F,'Budget Summary'!$C53,'Annual Plan'!R:R))</f>
        <v>#REF!</v>
      </c>
      <c r="O53" s="23" t="e">
        <f>IF('Annual Plan'!#REF!='Dropdown list values'!$A$1,SUMIF(#REF!,'Budget Summary'!$C53,#REF!),0)+IF($W53="Y",SUMIF('Annual Plan'!$F:$F,'Budget Summary'!$C53,'Annual Plan'!S:S)/1.15,SUMIF('Annual Plan'!$F:$F,'Budget Summary'!$C53,'Annual Plan'!S:S))</f>
        <v>#REF!</v>
      </c>
      <c r="P53" s="23" t="e">
        <f>IF('Annual Plan'!#REF!='Dropdown list values'!$A$1,SUMIF(#REF!,'Budget Summary'!$C53,#REF!),0)+IF($W53="Y",SUMIF('Annual Plan'!$F:$F,'Budget Summary'!$C53,'Annual Plan'!T:T)/1.15,SUMIF('Annual Plan'!$F:$F,'Budget Summary'!$C53,'Annual Plan'!T:T))</f>
        <v>#REF!</v>
      </c>
      <c r="Q53" s="45" t="e">
        <f>IF('Annual Plan'!#REF!='Dropdown list values'!$A$1,SUMIF(#REF!,'Budget Summary'!$C53,#REF!),0)+IF($W53="Y",SUMIF('Annual Plan'!$F:$F,'Budget Summary'!$C53,'Annual Plan'!U:U)/1.15,SUMIF('Annual Plan'!$F:$F,'Budget Summary'!$C53,'Annual Plan'!U:U))</f>
        <v>#REF!</v>
      </c>
      <c r="W53" s="13" t="s">
        <v>301</v>
      </c>
    </row>
    <row r="54" spans="1:23" x14ac:dyDescent="0.25">
      <c r="A54" s="44"/>
      <c r="B54" s="1"/>
      <c r="C54" s="22" t="s">
        <v>53</v>
      </c>
      <c r="D54" s="23" t="e">
        <f t="shared" si="27"/>
        <v>#REF!</v>
      </c>
      <c r="E54" s="27"/>
      <c r="F54" s="23" t="e">
        <f>IF('Annual Plan'!#REF!='Dropdown list values'!$A$1,SUMIF(#REF!,'Budget Summary'!$C54,#REF!),0)+IF($W54="Y",SUMIF('Annual Plan'!$F:$F,'Budget Summary'!$C54,'Annual Plan'!J:J)/1.15,SUMIF('Annual Plan'!$F:$F,'Budget Summary'!$C54,'Annual Plan'!J:J))</f>
        <v>#REF!</v>
      </c>
      <c r="G54" s="23" t="e">
        <f>IF('Annual Plan'!#REF!='Dropdown list values'!$A$1,SUMIF(#REF!,'Budget Summary'!$C54,#REF!),0)+IF($W54="Y",SUMIF('Annual Plan'!$F:$F,'Budget Summary'!$C54,'Annual Plan'!K:K)/1.15,SUMIF('Annual Plan'!$F:$F,'Budget Summary'!$C54,'Annual Plan'!K:K))</f>
        <v>#REF!</v>
      </c>
      <c r="H54" s="23" t="e">
        <f>IF('Annual Plan'!#REF!='Dropdown list values'!$A$1,SUMIF(#REF!,'Budget Summary'!$C54,#REF!),0)+IF($W54="Y",SUMIF('Annual Plan'!$F:$F,'Budget Summary'!$C54,'Annual Plan'!L:L)/1.15,SUMIF('Annual Plan'!$F:$F,'Budget Summary'!$C54,'Annual Plan'!L:L))</f>
        <v>#REF!</v>
      </c>
      <c r="I54" s="23" t="e">
        <f>IF('Annual Plan'!#REF!='Dropdown list values'!$A$1,SUMIF(#REF!,'Budget Summary'!$C54,#REF!),0)+IF($W54="Y",SUMIF('Annual Plan'!$F:$F,'Budget Summary'!$C54,'Annual Plan'!M:M)/1.15,SUMIF('Annual Plan'!$F:$F,'Budget Summary'!$C54,'Annual Plan'!M:M))</f>
        <v>#REF!</v>
      </c>
      <c r="J54" s="23" t="e">
        <f>IF('Annual Plan'!#REF!='Dropdown list values'!$A$1,SUMIF(#REF!,'Budget Summary'!$C54,#REF!),0)+IF($W54="Y",SUMIF('Annual Plan'!$F:$F,'Budget Summary'!$C54,'Annual Plan'!N:N)/1.15,SUMIF('Annual Plan'!$F:$F,'Budget Summary'!$C54,'Annual Plan'!N:N))</f>
        <v>#REF!</v>
      </c>
      <c r="K54" s="23" t="e">
        <f>IF('Annual Plan'!#REF!='Dropdown list values'!$A$1,SUMIF(#REF!,'Budget Summary'!$C54,#REF!),0)+IF($W54="Y",SUMIF('Annual Plan'!$F:$F,'Budget Summary'!$C54,'Annual Plan'!O:O)/1.15,SUMIF('Annual Plan'!$F:$F,'Budget Summary'!$C54,'Annual Plan'!O:O))</f>
        <v>#REF!</v>
      </c>
      <c r="L54" s="23" t="e">
        <f>IF('Annual Plan'!#REF!='Dropdown list values'!$A$1,SUMIF(#REF!,'Budget Summary'!$C54,#REF!),0)+IF($W54="Y",SUMIF('Annual Plan'!$F:$F,'Budget Summary'!$C54,'Annual Plan'!P:P)/1.15,SUMIF('Annual Plan'!$F:$F,'Budget Summary'!$C54,'Annual Plan'!P:P))</f>
        <v>#REF!</v>
      </c>
      <c r="M54" s="23" t="e">
        <f>IF('Annual Plan'!#REF!='Dropdown list values'!$A$1,SUMIF(#REF!,'Budget Summary'!$C54,#REF!),0)+IF($W54="Y",SUMIF('Annual Plan'!$F:$F,'Budget Summary'!$C54,'Annual Plan'!Q:Q)/1.15,SUMIF('Annual Plan'!$F:$F,'Budget Summary'!$C54,'Annual Plan'!Q:Q))</f>
        <v>#REF!</v>
      </c>
      <c r="N54" s="23" t="e">
        <f>IF('Annual Plan'!#REF!='Dropdown list values'!$A$1,SUMIF(#REF!,'Budget Summary'!$C54,#REF!),0)+IF($W54="Y",SUMIF('Annual Plan'!$F:$F,'Budget Summary'!$C54,'Annual Plan'!R:R)/1.15,SUMIF('Annual Plan'!$F:$F,'Budget Summary'!$C54,'Annual Plan'!R:R))</f>
        <v>#REF!</v>
      </c>
      <c r="O54" s="23" t="e">
        <f>IF('Annual Plan'!#REF!='Dropdown list values'!$A$1,SUMIF(#REF!,'Budget Summary'!$C54,#REF!),0)+IF($W54="Y",SUMIF('Annual Plan'!$F:$F,'Budget Summary'!$C54,'Annual Plan'!S:S)/1.15,SUMIF('Annual Plan'!$F:$F,'Budget Summary'!$C54,'Annual Plan'!S:S))</f>
        <v>#REF!</v>
      </c>
      <c r="P54" s="23" t="e">
        <f>IF('Annual Plan'!#REF!='Dropdown list values'!$A$1,SUMIF(#REF!,'Budget Summary'!$C54,#REF!),0)+IF($W54="Y",SUMIF('Annual Plan'!$F:$F,'Budget Summary'!$C54,'Annual Plan'!T:T)/1.15,SUMIF('Annual Plan'!$F:$F,'Budget Summary'!$C54,'Annual Plan'!T:T))</f>
        <v>#REF!</v>
      </c>
      <c r="Q54" s="45" t="e">
        <f>IF('Annual Plan'!#REF!='Dropdown list values'!$A$1,SUMIF(#REF!,'Budget Summary'!$C54,#REF!),0)+IF($W54="Y",SUMIF('Annual Plan'!$F:$F,'Budget Summary'!$C54,'Annual Plan'!U:U)/1.15,SUMIF('Annual Plan'!$F:$F,'Budget Summary'!$C54,'Annual Plan'!U:U))</f>
        <v>#REF!</v>
      </c>
      <c r="W54" s="13" t="s">
        <v>301</v>
      </c>
    </row>
    <row r="55" spans="1:23" x14ac:dyDescent="0.25">
      <c r="A55" s="44"/>
      <c r="B55" s="1"/>
      <c r="C55" s="22" t="s">
        <v>54</v>
      </c>
      <c r="D55" s="23" t="e">
        <f t="shared" si="27"/>
        <v>#REF!</v>
      </c>
      <c r="E55" s="27"/>
      <c r="F55" s="23" t="e">
        <f>IF('Annual Plan'!#REF!='Dropdown list values'!$A$1,SUMIF(#REF!,'Budget Summary'!$C55,#REF!),0)+IF($W55="Y",SUMIF('Annual Plan'!$F:$F,'Budget Summary'!$C55,'Annual Plan'!J:J)/1.15,SUMIF('Annual Plan'!$F:$F,'Budget Summary'!$C55,'Annual Plan'!J:J))</f>
        <v>#REF!</v>
      </c>
      <c r="G55" s="23" t="e">
        <f>IF('Annual Plan'!#REF!='Dropdown list values'!$A$1,SUMIF(#REF!,'Budget Summary'!$C55,#REF!),0)+IF($W55="Y",SUMIF('Annual Plan'!$F:$F,'Budget Summary'!$C55,'Annual Plan'!K:K)/1.15,SUMIF('Annual Plan'!$F:$F,'Budget Summary'!$C55,'Annual Plan'!K:K))</f>
        <v>#REF!</v>
      </c>
      <c r="H55" s="23" t="e">
        <f>IF('Annual Plan'!#REF!='Dropdown list values'!$A$1,SUMIF(#REF!,'Budget Summary'!$C55,#REF!),0)+IF($W55="Y",SUMIF('Annual Plan'!$F:$F,'Budget Summary'!$C55,'Annual Plan'!L:L)/1.15,SUMIF('Annual Plan'!$F:$F,'Budget Summary'!$C55,'Annual Plan'!L:L))</f>
        <v>#REF!</v>
      </c>
      <c r="I55" s="23" t="e">
        <f>IF('Annual Plan'!#REF!='Dropdown list values'!$A$1,SUMIF(#REF!,'Budget Summary'!$C55,#REF!),0)+IF($W55="Y",SUMIF('Annual Plan'!$F:$F,'Budget Summary'!$C55,'Annual Plan'!M:M)/1.15,SUMIF('Annual Plan'!$F:$F,'Budget Summary'!$C55,'Annual Plan'!M:M))</f>
        <v>#REF!</v>
      </c>
      <c r="J55" s="23" t="e">
        <f>IF('Annual Plan'!#REF!='Dropdown list values'!$A$1,SUMIF(#REF!,'Budget Summary'!$C55,#REF!),0)+IF($W55="Y",SUMIF('Annual Plan'!$F:$F,'Budget Summary'!$C55,'Annual Plan'!N:N)/1.15,SUMIF('Annual Plan'!$F:$F,'Budget Summary'!$C55,'Annual Plan'!N:N))</f>
        <v>#REF!</v>
      </c>
      <c r="K55" s="23" t="e">
        <f>IF('Annual Plan'!#REF!='Dropdown list values'!$A$1,SUMIF(#REF!,'Budget Summary'!$C55,#REF!),0)+IF($W55="Y",SUMIF('Annual Plan'!$F:$F,'Budget Summary'!$C55,'Annual Plan'!O:O)/1.15,SUMIF('Annual Plan'!$F:$F,'Budget Summary'!$C55,'Annual Plan'!O:O))</f>
        <v>#REF!</v>
      </c>
      <c r="L55" s="23" t="e">
        <f>IF('Annual Plan'!#REF!='Dropdown list values'!$A$1,SUMIF(#REF!,'Budget Summary'!$C55,#REF!),0)+IF($W55="Y",SUMIF('Annual Plan'!$F:$F,'Budget Summary'!$C55,'Annual Plan'!P:P)/1.15,SUMIF('Annual Plan'!$F:$F,'Budget Summary'!$C55,'Annual Plan'!P:P))</f>
        <v>#REF!</v>
      </c>
      <c r="M55" s="23" t="e">
        <f>IF('Annual Plan'!#REF!='Dropdown list values'!$A$1,SUMIF(#REF!,'Budget Summary'!$C55,#REF!),0)+IF($W55="Y",SUMIF('Annual Plan'!$F:$F,'Budget Summary'!$C55,'Annual Plan'!Q:Q)/1.15,SUMIF('Annual Plan'!$F:$F,'Budget Summary'!$C55,'Annual Plan'!Q:Q))</f>
        <v>#REF!</v>
      </c>
      <c r="N55" s="23" t="e">
        <f>IF('Annual Plan'!#REF!='Dropdown list values'!$A$1,SUMIF(#REF!,'Budget Summary'!$C55,#REF!),0)+IF($W55="Y",SUMIF('Annual Plan'!$F:$F,'Budget Summary'!$C55,'Annual Plan'!R:R)/1.15,SUMIF('Annual Plan'!$F:$F,'Budget Summary'!$C55,'Annual Plan'!R:R))</f>
        <v>#REF!</v>
      </c>
      <c r="O55" s="23" t="e">
        <f>IF('Annual Plan'!#REF!='Dropdown list values'!$A$1,SUMIF(#REF!,'Budget Summary'!$C55,#REF!),0)+IF($W55="Y",SUMIF('Annual Plan'!$F:$F,'Budget Summary'!$C55,'Annual Plan'!S:S)/1.15,SUMIF('Annual Plan'!$F:$F,'Budget Summary'!$C55,'Annual Plan'!S:S))</f>
        <v>#REF!</v>
      </c>
      <c r="P55" s="23" t="e">
        <f>IF('Annual Plan'!#REF!='Dropdown list values'!$A$1,SUMIF(#REF!,'Budget Summary'!$C55,#REF!),0)+IF($W55="Y",SUMIF('Annual Plan'!$F:$F,'Budget Summary'!$C55,'Annual Plan'!T:T)/1.15,SUMIF('Annual Plan'!$F:$F,'Budget Summary'!$C55,'Annual Plan'!T:T))</f>
        <v>#REF!</v>
      </c>
      <c r="Q55" s="45" t="e">
        <f>IF('Annual Plan'!#REF!='Dropdown list values'!$A$1,SUMIF(#REF!,'Budget Summary'!$C55,#REF!),0)+IF($W55="Y",SUMIF('Annual Plan'!$F:$F,'Budget Summary'!$C55,'Annual Plan'!U:U)/1.15,SUMIF('Annual Plan'!$F:$F,'Budget Summary'!$C55,'Annual Plan'!U:U))</f>
        <v>#REF!</v>
      </c>
      <c r="W55" s="13" t="s">
        <v>301</v>
      </c>
    </row>
    <row r="56" spans="1:23" x14ac:dyDescent="0.25">
      <c r="A56" s="44"/>
      <c r="B56" s="1"/>
      <c r="C56" s="22" t="s">
        <v>55</v>
      </c>
      <c r="D56" s="23" t="e">
        <f t="shared" si="27"/>
        <v>#REF!</v>
      </c>
      <c r="E56" s="27"/>
      <c r="F56" s="23" t="e">
        <f>IF('Annual Plan'!#REF!='Dropdown list values'!$A$1,SUMIF(#REF!,'Budget Summary'!$C56,#REF!),0)+IF($W56="Y",SUMIF('Annual Plan'!$F:$F,'Budget Summary'!$C56,'Annual Plan'!J:J)/1.15,SUMIF('Annual Plan'!$F:$F,'Budget Summary'!$C56,'Annual Plan'!J:J))</f>
        <v>#REF!</v>
      </c>
      <c r="G56" s="23" t="e">
        <f>IF('Annual Plan'!#REF!='Dropdown list values'!$A$1,SUMIF(#REF!,'Budget Summary'!$C56,#REF!),0)+IF($W56="Y",SUMIF('Annual Plan'!$F:$F,'Budget Summary'!$C56,'Annual Plan'!K:K)/1.15,SUMIF('Annual Plan'!$F:$F,'Budget Summary'!$C56,'Annual Plan'!K:K))</f>
        <v>#REF!</v>
      </c>
      <c r="H56" s="23" t="e">
        <f>IF('Annual Plan'!#REF!='Dropdown list values'!$A$1,SUMIF(#REF!,'Budget Summary'!$C56,#REF!),0)+IF($W56="Y",SUMIF('Annual Plan'!$F:$F,'Budget Summary'!$C56,'Annual Plan'!L:L)/1.15,SUMIF('Annual Plan'!$F:$F,'Budget Summary'!$C56,'Annual Plan'!L:L))</f>
        <v>#REF!</v>
      </c>
      <c r="I56" s="23" t="e">
        <f>IF('Annual Plan'!#REF!='Dropdown list values'!$A$1,SUMIF(#REF!,'Budget Summary'!$C56,#REF!),0)+IF($W56="Y",SUMIF('Annual Plan'!$F:$F,'Budget Summary'!$C56,'Annual Plan'!M:M)/1.15,SUMIF('Annual Plan'!$F:$F,'Budget Summary'!$C56,'Annual Plan'!M:M))</f>
        <v>#REF!</v>
      </c>
      <c r="J56" s="23" t="e">
        <f>IF('Annual Plan'!#REF!='Dropdown list values'!$A$1,SUMIF(#REF!,'Budget Summary'!$C56,#REF!),0)+IF($W56="Y",SUMIF('Annual Plan'!$F:$F,'Budget Summary'!$C56,'Annual Plan'!N:N)/1.15,SUMIF('Annual Plan'!$F:$F,'Budget Summary'!$C56,'Annual Plan'!N:N))</f>
        <v>#REF!</v>
      </c>
      <c r="K56" s="23" t="e">
        <f>IF('Annual Plan'!#REF!='Dropdown list values'!$A$1,SUMIF(#REF!,'Budget Summary'!$C56,#REF!),0)+IF($W56="Y",SUMIF('Annual Plan'!$F:$F,'Budget Summary'!$C56,'Annual Plan'!O:O)/1.15,SUMIF('Annual Plan'!$F:$F,'Budget Summary'!$C56,'Annual Plan'!O:O))</f>
        <v>#REF!</v>
      </c>
      <c r="L56" s="23" t="e">
        <f>IF('Annual Plan'!#REF!='Dropdown list values'!$A$1,SUMIF(#REF!,'Budget Summary'!$C56,#REF!),0)+IF($W56="Y",SUMIF('Annual Plan'!$F:$F,'Budget Summary'!$C56,'Annual Plan'!P:P)/1.15,SUMIF('Annual Plan'!$F:$F,'Budget Summary'!$C56,'Annual Plan'!P:P))</f>
        <v>#REF!</v>
      </c>
      <c r="M56" s="23" t="e">
        <f>IF('Annual Plan'!#REF!='Dropdown list values'!$A$1,SUMIF(#REF!,'Budget Summary'!$C56,#REF!),0)+IF($W56="Y",SUMIF('Annual Plan'!$F:$F,'Budget Summary'!$C56,'Annual Plan'!Q:Q)/1.15,SUMIF('Annual Plan'!$F:$F,'Budget Summary'!$C56,'Annual Plan'!Q:Q))</f>
        <v>#REF!</v>
      </c>
      <c r="N56" s="23" t="e">
        <f>IF('Annual Plan'!#REF!='Dropdown list values'!$A$1,SUMIF(#REF!,'Budget Summary'!$C56,#REF!),0)+IF($W56="Y",SUMIF('Annual Plan'!$F:$F,'Budget Summary'!$C56,'Annual Plan'!R:R)/1.15,SUMIF('Annual Plan'!$F:$F,'Budget Summary'!$C56,'Annual Plan'!R:R))</f>
        <v>#REF!</v>
      </c>
      <c r="O56" s="23" t="e">
        <f>IF('Annual Plan'!#REF!='Dropdown list values'!$A$1,SUMIF(#REF!,'Budget Summary'!$C56,#REF!),0)+IF($W56="Y",SUMIF('Annual Plan'!$F:$F,'Budget Summary'!$C56,'Annual Plan'!S:S)/1.15,SUMIF('Annual Plan'!$F:$F,'Budget Summary'!$C56,'Annual Plan'!S:S))</f>
        <v>#REF!</v>
      </c>
      <c r="P56" s="23" t="e">
        <f>IF('Annual Plan'!#REF!='Dropdown list values'!$A$1,SUMIF(#REF!,'Budget Summary'!$C56,#REF!),0)+IF($W56="Y",SUMIF('Annual Plan'!$F:$F,'Budget Summary'!$C56,'Annual Plan'!T:T)/1.15,SUMIF('Annual Plan'!$F:$F,'Budget Summary'!$C56,'Annual Plan'!T:T))</f>
        <v>#REF!</v>
      </c>
      <c r="Q56" s="45" t="e">
        <f>IF('Annual Plan'!#REF!='Dropdown list values'!$A$1,SUMIF(#REF!,'Budget Summary'!$C56,#REF!),0)+IF($W56="Y",SUMIF('Annual Plan'!$F:$F,'Budget Summary'!$C56,'Annual Plan'!U:U)/1.15,SUMIF('Annual Plan'!$F:$F,'Budget Summary'!$C56,'Annual Plan'!U:U))</f>
        <v>#REF!</v>
      </c>
      <c r="W56" s="13" t="s">
        <v>301</v>
      </c>
    </row>
    <row r="57" spans="1:23" x14ac:dyDescent="0.25">
      <c r="A57" s="44"/>
      <c r="B57" s="1"/>
      <c r="C57" s="22" t="s">
        <v>56</v>
      </c>
      <c r="D57" s="23" t="e">
        <f t="shared" si="27"/>
        <v>#REF!</v>
      </c>
      <c r="E57" s="27"/>
      <c r="F57" s="23" t="e">
        <f>IF('Annual Plan'!#REF!='Dropdown list values'!$A$1,SUMIF(#REF!,'Budget Summary'!$C57,#REF!),0)+IF($W57="Y",SUMIF('Annual Plan'!$F:$F,'Budget Summary'!$C57,'Annual Plan'!J:J)/1.15,SUMIF('Annual Plan'!$F:$F,'Budget Summary'!$C57,'Annual Plan'!J:J))</f>
        <v>#REF!</v>
      </c>
      <c r="G57" s="23" t="e">
        <f>IF('Annual Plan'!#REF!='Dropdown list values'!$A$1,SUMIF(#REF!,'Budget Summary'!$C57,#REF!),0)+IF($W57="Y",SUMIF('Annual Plan'!$F:$F,'Budget Summary'!$C57,'Annual Plan'!K:K)/1.15,SUMIF('Annual Plan'!$F:$F,'Budget Summary'!$C57,'Annual Plan'!K:K))</f>
        <v>#REF!</v>
      </c>
      <c r="H57" s="23" t="e">
        <f>IF('Annual Plan'!#REF!='Dropdown list values'!$A$1,SUMIF(#REF!,'Budget Summary'!$C57,#REF!),0)+IF($W57="Y",SUMIF('Annual Plan'!$F:$F,'Budget Summary'!$C57,'Annual Plan'!L:L)/1.15,SUMIF('Annual Plan'!$F:$F,'Budget Summary'!$C57,'Annual Plan'!L:L))</f>
        <v>#REF!</v>
      </c>
      <c r="I57" s="23" t="e">
        <f>IF('Annual Plan'!#REF!='Dropdown list values'!$A$1,SUMIF(#REF!,'Budget Summary'!$C57,#REF!),0)+IF($W57="Y",SUMIF('Annual Plan'!$F:$F,'Budget Summary'!$C57,'Annual Plan'!M:M)/1.15,SUMIF('Annual Plan'!$F:$F,'Budget Summary'!$C57,'Annual Plan'!M:M))</f>
        <v>#REF!</v>
      </c>
      <c r="J57" s="23" t="e">
        <f>IF('Annual Plan'!#REF!='Dropdown list values'!$A$1,SUMIF(#REF!,'Budget Summary'!$C57,#REF!),0)+IF($W57="Y",SUMIF('Annual Plan'!$F:$F,'Budget Summary'!$C57,'Annual Plan'!N:N)/1.15,SUMIF('Annual Plan'!$F:$F,'Budget Summary'!$C57,'Annual Plan'!N:N))</f>
        <v>#REF!</v>
      </c>
      <c r="K57" s="23" t="e">
        <f>IF('Annual Plan'!#REF!='Dropdown list values'!$A$1,SUMIF(#REF!,'Budget Summary'!$C57,#REF!),0)+IF($W57="Y",SUMIF('Annual Plan'!$F:$F,'Budget Summary'!$C57,'Annual Plan'!O:O)/1.15,SUMIF('Annual Plan'!$F:$F,'Budget Summary'!$C57,'Annual Plan'!O:O))</f>
        <v>#REF!</v>
      </c>
      <c r="L57" s="23" t="e">
        <f>IF('Annual Plan'!#REF!='Dropdown list values'!$A$1,SUMIF(#REF!,'Budget Summary'!$C57,#REF!),0)+IF($W57="Y",SUMIF('Annual Plan'!$F:$F,'Budget Summary'!$C57,'Annual Plan'!P:P)/1.15,SUMIF('Annual Plan'!$F:$F,'Budget Summary'!$C57,'Annual Plan'!P:P))</f>
        <v>#REF!</v>
      </c>
      <c r="M57" s="23" t="e">
        <f>IF('Annual Plan'!#REF!='Dropdown list values'!$A$1,SUMIF(#REF!,'Budget Summary'!$C57,#REF!),0)+IF($W57="Y",SUMIF('Annual Plan'!$F:$F,'Budget Summary'!$C57,'Annual Plan'!Q:Q)/1.15,SUMIF('Annual Plan'!$F:$F,'Budget Summary'!$C57,'Annual Plan'!Q:Q))</f>
        <v>#REF!</v>
      </c>
      <c r="N57" s="23" t="e">
        <f>IF('Annual Plan'!#REF!='Dropdown list values'!$A$1,SUMIF(#REF!,'Budget Summary'!$C57,#REF!),0)+IF($W57="Y",SUMIF('Annual Plan'!$F:$F,'Budget Summary'!$C57,'Annual Plan'!R:R)/1.15,SUMIF('Annual Plan'!$F:$F,'Budget Summary'!$C57,'Annual Plan'!R:R))</f>
        <v>#REF!</v>
      </c>
      <c r="O57" s="23" t="e">
        <f>IF('Annual Plan'!#REF!='Dropdown list values'!$A$1,SUMIF(#REF!,'Budget Summary'!$C57,#REF!),0)+IF($W57="Y",SUMIF('Annual Plan'!$F:$F,'Budget Summary'!$C57,'Annual Plan'!S:S)/1.15,SUMIF('Annual Plan'!$F:$F,'Budget Summary'!$C57,'Annual Plan'!S:S))</f>
        <v>#REF!</v>
      </c>
      <c r="P57" s="23" t="e">
        <f>IF('Annual Plan'!#REF!='Dropdown list values'!$A$1,SUMIF(#REF!,'Budget Summary'!$C57,#REF!),0)+IF($W57="Y",SUMIF('Annual Plan'!$F:$F,'Budget Summary'!$C57,'Annual Plan'!T:T)/1.15,SUMIF('Annual Plan'!$F:$F,'Budget Summary'!$C57,'Annual Plan'!T:T))</f>
        <v>#REF!</v>
      </c>
      <c r="Q57" s="45" t="e">
        <f>IF('Annual Plan'!#REF!='Dropdown list values'!$A$1,SUMIF(#REF!,'Budget Summary'!$C57,#REF!),0)+IF($W57="Y",SUMIF('Annual Plan'!$F:$F,'Budget Summary'!$C57,'Annual Plan'!U:U)/1.15,SUMIF('Annual Plan'!$F:$F,'Budget Summary'!$C57,'Annual Plan'!U:U))</f>
        <v>#REF!</v>
      </c>
      <c r="W57" s="13" t="s">
        <v>301</v>
      </c>
    </row>
    <row r="58" spans="1:23" x14ac:dyDescent="0.25">
      <c r="A58" s="44"/>
      <c r="B58" s="24" t="s">
        <v>57</v>
      </c>
      <c r="C58" s="1"/>
      <c r="D58" s="25" t="e">
        <f t="shared" ref="D58:Q58" si="28">SUM(D53:D57)</f>
        <v>#REF!</v>
      </c>
      <c r="E58" s="2"/>
      <c r="F58" s="25" t="e">
        <f t="shared" si="28"/>
        <v>#REF!</v>
      </c>
      <c r="G58" s="25" t="e">
        <f t="shared" si="28"/>
        <v>#REF!</v>
      </c>
      <c r="H58" s="25" t="e">
        <f t="shared" si="28"/>
        <v>#REF!</v>
      </c>
      <c r="I58" s="25" t="e">
        <f t="shared" si="28"/>
        <v>#REF!</v>
      </c>
      <c r="J58" s="25" t="e">
        <f t="shared" si="28"/>
        <v>#REF!</v>
      </c>
      <c r="K58" s="25" t="e">
        <f t="shared" si="28"/>
        <v>#REF!</v>
      </c>
      <c r="L58" s="25" t="e">
        <f t="shared" si="28"/>
        <v>#REF!</v>
      </c>
      <c r="M58" s="25" t="e">
        <f t="shared" si="28"/>
        <v>#REF!</v>
      </c>
      <c r="N58" s="25" t="e">
        <f t="shared" si="28"/>
        <v>#REF!</v>
      </c>
      <c r="O58" s="25" t="e">
        <f t="shared" si="28"/>
        <v>#REF!</v>
      </c>
      <c r="P58" s="25" t="e">
        <f t="shared" si="28"/>
        <v>#REF!</v>
      </c>
      <c r="Q58" s="46" t="e">
        <f t="shared" si="28"/>
        <v>#REF!</v>
      </c>
    </row>
    <row r="59" spans="1:23" x14ac:dyDescent="0.25">
      <c r="A59" s="38"/>
      <c r="B59" s="31" t="s">
        <v>58</v>
      </c>
      <c r="C59" s="31"/>
      <c r="D59" s="47"/>
      <c r="E59" s="2"/>
      <c r="F59" s="47"/>
      <c r="G59" s="47"/>
      <c r="H59" s="47"/>
      <c r="I59" s="47"/>
      <c r="J59" s="47"/>
      <c r="K59" s="47"/>
      <c r="L59" s="47"/>
      <c r="M59" s="47"/>
      <c r="N59" s="47"/>
      <c r="O59" s="47"/>
      <c r="P59" s="47"/>
      <c r="Q59" s="48"/>
    </row>
    <row r="60" spans="1:23" x14ac:dyDescent="0.25">
      <c r="A60" s="44"/>
      <c r="B60" s="1"/>
      <c r="C60" s="22" t="s">
        <v>59</v>
      </c>
      <c r="D60" s="23" t="e">
        <f t="shared" ref="D60:D62" si="29">SUM(F60:Q60)</f>
        <v>#REF!</v>
      </c>
      <c r="E60" s="27"/>
      <c r="F60" s="23" t="e">
        <f>IF('Annual Plan'!#REF!='Dropdown list values'!$A$1,SUMIF(#REF!,'Budget Summary'!$C60,#REF!),0)+IF($W60="Y",SUMIF('Annual Plan'!$F:$F,'Budget Summary'!$C60,'Annual Plan'!J:J)/1.15,SUMIF('Annual Plan'!$F:$F,'Budget Summary'!$C60,'Annual Plan'!J:J))</f>
        <v>#REF!</v>
      </c>
      <c r="G60" s="23" t="e">
        <f>IF('Annual Plan'!#REF!='Dropdown list values'!$A$1,SUMIF(#REF!,'Budget Summary'!$C60,#REF!),0)+IF($W60="Y",SUMIF('Annual Plan'!$F:$F,'Budget Summary'!$C60,'Annual Plan'!K:K)/1.15,SUMIF('Annual Plan'!$F:$F,'Budget Summary'!$C60,'Annual Plan'!K:K))</f>
        <v>#REF!</v>
      </c>
      <c r="H60" s="23" t="e">
        <f>IF('Annual Plan'!#REF!='Dropdown list values'!$A$1,SUMIF(#REF!,'Budget Summary'!$C60,#REF!),0)+IF($W60="Y",SUMIF('Annual Plan'!$F:$F,'Budget Summary'!$C60,'Annual Plan'!L:L)/1.15,SUMIF('Annual Plan'!$F:$F,'Budget Summary'!$C60,'Annual Plan'!L:L))</f>
        <v>#REF!</v>
      </c>
      <c r="I60" s="23" t="e">
        <f>IF('Annual Plan'!#REF!='Dropdown list values'!$A$1,SUMIF(#REF!,'Budget Summary'!$C60,#REF!),0)+IF($W60="Y",SUMIF('Annual Plan'!$F:$F,'Budget Summary'!$C60,'Annual Plan'!M:M)/1.15,SUMIF('Annual Plan'!$F:$F,'Budget Summary'!$C60,'Annual Plan'!M:M))</f>
        <v>#REF!</v>
      </c>
      <c r="J60" s="23" t="e">
        <f>IF('Annual Plan'!#REF!='Dropdown list values'!$A$1,SUMIF(#REF!,'Budget Summary'!$C60,#REF!),0)+IF($W60="Y",SUMIF('Annual Plan'!$F:$F,'Budget Summary'!$C60,'Annual Plan'!N:N)/1.15,SUMIF('Annual Plan'!$F:$F,'Budget Summary'!$C60,'Annual Plan'!N:N))</f>
        <v>#REF!</v>
      </c>
      <c r="K60" s="23" t="e">
        <f>IF('Annual Plan'!#REF!='Dropdown list values'!$A$1,SUMIF(#REF!,'Budget Summary'!$C60,#REF!),0)+IF($W60="Y",SUMIF('Annual Plan'!$F:$F,'Budget Summary'!$C60,'Annual Plan'!O:O)/1.15,SUMIF('Annual Plan'!$F:$F,'Budget Summary'!$C60,'Annual Plan'!O:O))</f>
        <v>#REF!</v>
      </c>
      <c r="L60" s="23" t="e">
        <f>IF('Annual Plan'!#REF!='Dropdown list values'!$A$1,SUMIF(#REF!,'Budget Summary'!$C60,#REF!),0)+IF($W60="Y",SUMIF('Annual Plan'!$F:$F,'Budget Summary'!$C60,'Annual Plan'!P:P)/1.15,SUMIF('Annual Plan'!$F:$F,'Budget Summary'!$C60,'Annual Plan'!P:P))</f>
        <v>#REF!</v>
      </c>
      <c r="M60" s="23" t="e">
        <f>IF('Annual Plan'!#REF!='Dropdown list values'!$A$1,SUMIF(#REF!,'Budget Summary'!$C60,#REF!),0)+IF($W60="Y",SUMIF('Annual Plan'!$F:$F,'Budget Summary'!$C60,'Annual Plan'!Q:Q)/1.15,SUMIF('Annual Plan'!$F:$F,'Budget Summary'!$C60,'Annual Plan'!Q:Q))</f>
        <v>#REF!</v>
      </c>
      <c r="N60" s="23" t="e">
        <f>IF('Annual Plan'!#REF!='Dropdown list values'!$A$1,SUMIF(#REF!,'Budget Summary'!$C60,#REF!),0)+IF($W60="Y",SUMIF('Annual Plan'!$F:$F,'Budget Summary'!$C60,'Annual Plan'!R:R)/1.15,SUMIF('Annual Plan'!$F:$F,'Budget Summary'!$C60,'Annual Plan'!R:R))</f>
        <v>#REF!</v>
      </c>
      <c r="O60" s="23" t="e">
        <f>IF('Annual Plan'!#REF!='Dropdown list values'!$A$1,SUMIF(#REF!,'Budget Summary'!$C60,#REF!),0)+IF($W60="Y",SUMIF('Annual Plan'!$F:$F,'Budget Summary'!$C60,'Annual Plan'!S:S)/1.15,SUMIF('Annual Plan'!$F:$F,'Budget Summary'!$C60,'Annual Plan'!S:S))</f>
        <v>#REF!</v>
      </c>
      <c r="P60" s="23" t="e">
        <f>IF('Annual Plan'!#REF!='Dropdown list values'!$A$1,SUMIF(#REF!,'Budget Summary'!$C60,#REF!),0)+IF($W60="Y",SUMIF('Annual Plan'!$F:$F,'Budget Summary'!$C60,'Annual Plan'!T:T)/1.15,SUMIF('Annual Plan'!$F:$F,'Budget Summary'!$C60,'Annual Plan'!T:T))</f>
        <v>#REF!</v>
      </c>
      <c r="Q60" s="45" t="e">
        <f>IF('Annual Plan'!#REF!='Dropdown list values'!$A$1,SUMIF(#REF!,'Budget Summary'!$C60,#REF!),0)+IF($W60="Y",SUMIF('Annual Plan'!$F:$F,'Budget Summary'!$C60,'Annual Plan'!U:U)/1.15,SUMIF('Annual Plan'!$F:$F,'Budget Summary'!$C60,'Annual Plan'!U:U))</f>
        <v>#REF!</v>
      </c>
      <c r="W60" s="13" t="s">
        <v>302</v>
      </c>
    </row>
    <row r="61" spans="1:23" x14ac:dyDescent="0.25">
      <c r="A61" s="44"/>
      <c r="B61" s="1"/>
      <c r="C61" s="22" t="s">
        <v>60</v>
      </c>
      <c r="D61" s="23" t="e">
        <f t="shared" si="29"/>
        <v>#REF!</v>
      </c>
      <c r="E61" s="27"/>
      <c r="F61" s="23" t="e">
        <f>IF('Annual Plan'!#REF!='Dropdown list values'!$A$1,SUMIF(#REF!,'Budget Summary'!$C61,#REF!),0)+IF($W61="Y",SUMIF('Annual Plan'!$F:$F,'Budget Summary'!$C61,'Annual Plan'!J:J)/1.15,SUMIF('Annual Plan'!$F:$F,'Budget Summary'!$C61,'Annual Plan'!J:J))</f>
        <v>#REF!</v>
      </c>
      <c r="G61" s="23" t="e">
        <f>IF('Annual Plan'!#REF!='Dropdown list values'!$A$1,SUMIF(#REF!,'Budget Summary'!$C61,#REF!),0)+IF($W61="Y",SUMIF('Annual Plan'!$F:$F,'Budget Summary'!$C61,'Annual Plan'!K:K)/1.15,SUMIF('Annual Plan'!$F:$F,'Budget Summary'!$C61,'Annual Plan'!K:K))</f>
        <v>#REF!</v>
      </c>
      <c r="H61" s="23" t="e">
        <f>IF('Annual Plan'!#REF!='Dropdown list values'!$A$1,SUMIF(#REF!,'Budget Summary'!$C61,#REF!),0)+IF($W61="Y",SUMIF('Annual Plan'!$F:$F,'Budget Summary'!$C61,'Annual Plan'!L:L)/1.15,SUMIF('Annual Plan'!$F:$F,'Budget Summary'!$C61,'Annual Plan'!L:L))</f>
        <v>#REF!</v>
      </c>
      <c r="I61" s="23" t="e">
        <f>IF('Annual Plan'!#REF!='Dropdown list values'!$A$1,SUMIF(#REF!,'Budget Summary'!$C61,#REF!),0)+IF($W61="Y",SUMIF('Annual Plan'!$F:$F,'Budget Summary'!$C61,'Annual Plan'!M:M)/1.15,SUMIF('Annual Plan'!$F:$F,'Budget Summary'!$C61,'Annual Plan'!M:M))</f>
        <v>#REF!</v>
      </c>
      <c r="J61" s="23" t="e">
        <f>IF('Annual Plan'!#REF!='Dropdown list values'!$A$1,SUMIF(#REF!,'Budget Summary'!$C61,#REF!),0)+IF($W61="Y",SUMIF('Annual Plan'!$F:$F,'Budget Summary'!$C61,'Annual Plan'!N:N)/1.15,SUMIF('Annual Plan'!$F:$F,'Budget Summary'!$C61,'Annual Plan'!N:N))</f>
        <v>#REF!</v>
      </c>
      <c r="K61" s="23" t="e">
        <f>IF('Annual Plan'!#REF!='Dropdown list values'!$A$1,SUMIF(#REF!,'Budget Summary'!$C61,#REF!),0)+IF($W61="Y",SUMIF('Annual Plan'!$F:$F,'Budget Summary'!$C61,'Annual Plan'!O:O)/1.15,SUMIF('Annual Plan'!$F:$F,'Budget Summary'!$C61,'Annual Plan'!O:O))</f>
        <v>#REF!</v>
      </c>
      <c r="L61" s="23" t="e">
        <f>IF('Annual Plan'!#REF!='Dropdown list values'!$A$1,SUMIF(#REF!,'Budget Summary'!$C61,#REF!),0)+IF($W61="Y",SUMIF('Annual Plan'!$F:$F,'Budget Summary'!$C61,'Annual Plan'!P:P)/1.15,SUMIF('Annual Plan'!$F:$F,'Budget Summary'!$C61,'Annual Plan'!P:P))</f>
        <v>#REF!</v>
      </c>
      <c r="M61" s="23" t="e">
        <f>IF('Annual Plan'!#REF!='Dropdown list values'!$A$1,SUMIF(#REF!,'Budget Summary'!$C61,#REF!),0)+IF($W61="Y",SUMIF('Annual Plan'!$F:$F,'Budget Summary'!$C61,'Annual Plan'!Q:Q)/1.15,SUMIF('Annual Plan'!$F:$F,'Budget Summary'!$C61,'Annual Plan'!Q:Q))</f>
        <v>#REF!</v>
      </c>
      <c r="N61" s="23" t="e">
        <f>IF('Annual Plan'!#REF!='Dropdown list values'!$A$1,SUMIF(#REF!,'Budget Summary'!$C61,#REF!),0)+IF($W61="Y",SUMIF('Annual Plan'!$F:$F,'Budget Summary'!$C61,'Annual Plan'!R:R)/1.15,SUMIF('Annual Plan'!$F:$F,'Budget Summary'!$C61,'Annual Plan'!R:R))</f>
        <v>#REF!</v>
      </c>
      <c r="O61" s="23" t="e">
        <f>IF('Annual Plan'!#REF!='Dropdown list values'!$A$1,SUMIF(#REF!,'Budget Summary'!$C61,#REF!),0)+IF($W61="Y",SUMIF('Annual Plan'!$F:$F,'Budget Summary'!$C61,'Annual Plan'!S:S)/1.15,SUMIF('Annual Plan'!$F:$F,'Budget Summary'!$C61,'Annual Plan'!S:S))</f>
        <v>#REF!</v>
      </c>
      <c r="P61" s="23" t="e">
        <f>IF('Annual Plan'!#REF!='Dropdown list values'!$A$1,SUMIF(#REF!,'Budget Summary'!$C61,#REF!),0)+IF($W61="Y",SUMIF('Annual Plan'!$F:$F,'Budget Summary'!$C61,'Annual Plan'!T:T)/1.15,SUMIF('Annual Plan'!$F:$F,'Budget Summary'!$C61,'Annual Plan'!T:T))</f>
        <v>#REF!</v>
      </c>
      <c r="Q61" s="45" t="e">
        <f>IF('Annual Plan'!#REF!='Dropdown list values'!$A$1,SUMIF(#REF!,'Budget Summary'!$C61,#REF!),0)+IF($W61="Y",SUMIF('Annual Plan'!$F:$F,'Budget Summary'!$C61,'Annual Plan'!U:U)/1.15,SUMIF('Annual Plan'!$F:$F,'Budget Summary'!$C61,'Annual Plan'!U:U))</f>
        <v>#REF!</v>
      </c>
      <c r="W61" s="13" t="s">
        <v>301</v>
      </c>
    </row>
    <row r="62" spans="1:23" x14ac:dyDescent="0.25">
      <c r="A62" s="44"/>
      <c r="B62" s="1"/>
      <c r="C62" s="22" t="s">
        <v>61</v>
      </c>
      <c r="D62" s="23" t="e">
        <f t="shared" si="29"/>
        <v>#REF!</v>
      </c>
      <c r="E62" s="27"/>
      <c r="F62" s="23" t="e">
        <f>IF('Annual Plan'!#REF!='Dropdown list values'!$A$1,SUMIF(#REF!,'Budget Summary'!$C62,#REF!),0)+IF($W62="Y",SUMIF('Annual Plan'!$F:$F,'Budget Summary'!$C62,'Annual Plan'!J:J)/1.15,SUMIF('Annual Plan'!$F:$F,'Budget Summary'!$C62,'Annual Plan'!J:J))</f>
        <v>#REF!</v>
      </c>
      <c r="G62" s="23" t="e">
        <f>IF('Annual Plan'!#REF!='Dropdown list values'!$A$1,SUMIF(#REF!,'Budget Summary'!$C62,#REF!),0)+IF($W62="Y",SUMIF('Annual Plan'!$F:$F,'Budget Summary'!$C62,'Annual Plan'!K:K)/1.15,SUMIF('Annual Plan'!$F:$F,'Budget Summary'!$C62,'Annual Plan'!K:K))</f>
        <v>#REF!</v>
      </c>
      <c r="H62" s="23" t="e">
        <f>IF('Annual Plan'!#REF!='Dropdown list values'!$A$1,SUMIF(#REF!,'Budget Summary'!$C62,#REF!),0)+IF($W62="Y",SUMIF('Annual Plan'!$F:$F,'Budget Summary'!$C62,'Annual Plan'!L:L)/1.15,SUMIF('Annual Plan'!$F:$F,'Budget Summary'!$C62,'Annual Plan'!L:L))</f>
        <v>#REF!</v>
      </c>
      <c r="I62" s="23" t="e">
        <f>IF('Annual Plan'!#REF!='Dropdown list values'!$A$1,SUMIF(#REF!,'Budget Summary'!$C62,#REF!),0)+IF($W62="Y",SUMIF('Annual Plan'!$F:$F,'Budget Summary'!$C62,'Annual Plan'!M:M)/1.15,SUMIF('Annual Plan'!$F:$F,'Budget Summary'!$C62,'Annual Plan'!M:M))</f>
        <v>#REF!</v>
      </c>
      <c r="J62" s="23" t="e">
        <f>IF('Annual Plan'!#REF!='Dropdown list values'!$A$1,SUMIF(#REF!,'Budget Summary'!$C62,#REF!),0)+IF($W62="Y",SUMIF('Annual Plan'!$F:$F,'Budget Summary'!$C62,'Annual Plan'!N:N)/1.15,SUMIF('Annual Plan'!$F:$F,'Budget Summary'!$C62,'Annual Plan'!N:N))</f>
        <v>#REF!</v>
      </c>
      <c r="K62" s="23" t="e">
        <f>IF('Annual Plan'!#REF!='Dropdown list values'!$A$1,SUMIF(#REF!,'Budget Summary'!$C62,#REF!),0)+IF($W62="Y",SUMIF('Annual Plan'!$F:$F,'Budget Summary'!$C62,'Annual Plan'!O:O)/1.15,SUMIF('Annual Plan'!$F:$F,'Budget Summary'!$C62,'Annual Plan'!O:O))</f>
        <v>#REF!</v>
      </c>
      <c r="L62" s="23" t="e">
        <f>IF('Annual Plan'!#REF!='Dropdown list values'!$A$1,SUMIF(#REF!,'Budget Summary'!$C62,#REF!),0)+IF($W62="Y",SUMIF('Annual Plan'!$F:$F,'Budget Summary'!$C62,'Annual Plan'!P:P)/1.15,SUMIF('Annual Plan'!$F:$F,'Budget Summary'!$C62,'Annual Plan'!P:P))</f>
        <v>#REF!</v>
      </c>
      <c r="M62" s="23" t="e">
        <f>IF('Annual Plan'!#REF!='Dropdown list values'!$A$1,SUMIF(#REF!,'Budget Summary'!$C62,#REF!),0)+IF($W62="Y",SUMIF('Annual Plan'!$F:$F,'Budget Summary'!$C62,'Annual Plan'!Q:Q)/1.15,SUMIF('Annual Plan'!$F:$F,'Budget Summary'!$C62,'Annual Plan'!Q:Q))</f>
        <v>#REF!</v>
      </c>
      <c r="N62" s="23" t="e">
        <f>IF('Annual Plan'!#REF!='Dropdown list values'!$A$1,SUMIF(#REF!,'Budget Summary'!$C62,#REF!),0)+IF($W62="Y",SUMIF('Annual Plan'!$F:$F,'Budget Summary'!$C62,'Annual Plan'!R:R)/1.15,SUMIF('Annual Plan'!$F:$F,'Budget Summary'!$C62,'Annual Plan'!R:R))</f>
        <v>#REF!</v>
      </c>
      <c r="O62" s="23" t="e">
        <f>IF('Annual Plan'!#REF!='Dropdown list values'!$A$1,SUMIF(#REF!,'Budget Summary'!$C62,#REF!),0)+IF($W62="Y",SUMIF('Annual Plan'!$F:$F,'Budget Summary'!$C62,'Annual Plan'!S:S)/1.15,SUMIF('Annual Plan'!$F:$F,'Budget Summary'!$C62,'Annual Plan'!S:S))</f>
        <v>#REF!</v>
      </c>
      <c r="P62" s="23" t="e">
        <f>IF('Annual Plan'!#REF!='Dropdown list values'!$A$1,SUMIF(#REF!,'Budget Summary'!$C62,#REF!),0)+IF($W62="Y",SUMIF('Annual Plan'!$F:$F,'Budget Summary'!$C62,'Annual Plan'!T:T)/1.15,SUMIF('Annual Plan'!$F:$F,'Budget Summary'!$C62,'Annual Plan'!T:T))</f>
        <v>#REF!</v>
      </c>
      <c r="Q62" s="45" t="e">
        <f>IF('Annual Plan'!#REF!='Dropdown list values'!$A$1,SUMIF(#REF!,'Budget Summary'!$C62,#REF!),0)+IF($W62="Y",SUMIF('Annual Plan'!$F:$F,'Budget Summary'!$C62,'Annual Plan'!U:U)/1.15,SUMIF('Annual Plan'!$F:$F,'Budget Summary'!$C62,'Annual Plan'!U:U))</f>
        <v>#REF!</v>
      </c>
      <c r="W62" s="13" t="s">
        <v>302</v>
      </c>
    </row>
    <row r="63" spans="1:23" x14ac:dyDescent="0.25">
      <c r="A63" s="44"/>
      <c r="B63" s="24" t="s">
        <v>62</v>
      </c>
      <c r="C63" s="1"/>
      <c r="D63" s="25" t="e">
        <f t="shared" ref="D63:Q63" si="30">SUM(D60:D62)</f>
        <v>#REF!</v>
      </c>
      <c r="E63" s="2"/>
      <c r="F63" s="25" t="e">
        <f t="shared" si="30"/>
        <v>#REF!</v>
      </c>
      <c r="G63" s="25" t="e">
        <f t="shared" si="30"/>
        <v>#REF!</v>
      </c>
      <c r="H63" s="25" t="e">
        <f t="shared" si="30"/>
        <v>#REF!</v>
      </c>
      <c r="I63" s="25" t="e">
        <f t="shared" si="30"/>
        <v>#REF!</v>
      </c>
      <c r="J63" s="25" t="e">
        <f t="shared" si="30"/>
        <v>#REF!</v>
      </c>
      <c r="K63" s="25" t="e">
        <f t="shared" si="30"/>
        <v>#REF!</v>
      </c>
      <c r="L63" s="25" t="e">
        <f t="shared" si="30"/>
        <v>#REF!</v>
      </c>
      <c r="M63" s="25" t="e">
        <f t="shared" si="30"/>
        <v>#REF!</v>
      </c>
      <c r="N63" s="25" t="e">
        <f t="shared" si="30"/>
        <v>#REF!</v>
      </c>
      <c r="O63" s="25" t="e">
        <f t="shared" si="30"/>
        <v>#REF!</v>
      </c>
      <c r="P63" s="25" t="e">
        <f t="shared" si="30"/>
        <v>#REF!</v>
      </c>
      <c r="Q63" s="46" t="e">
        <f t="shared" si="30"/>
        <v>#REF!</v>
      </c>
    </row>
    <row r="64" spans="1:23" x14ac:dyDescent="0.25">
      <c r="A64" s="38"/>
      <c r="B64" s="31" t="s">
        <v>63</v>
      </c>
      <c r="C64" s="31"/>
      <c r="D64" s="47"/>
      <c r="E64" s="2"/>
      <c r="F64" s="47"/>
      <c r="G64" s="47"/>
      <c r="H64" s="47"/>
      <c r="I64" s="47"/>
      <c r="J64" s="47"/>
      <c r="K64" s="47"/>
      <c r="L64" s="47"/>
      <c r="M64" s="47"/>
      <c r="N64" s="47"/>
      <c r="O64" s="47"/>
      <c r="P64" s="47"/>
      <c r="Q64" s="48"/>
    </row>
    <row r="65" spans="1:23" x14ac:dyDescent="0.25">
      <c r="A65" s="44"/>
      <c r="B65" s="1"/>
      <c r="C65" s="22" t="s">
        <v>64</v>
      </c>
      <c r="D65" s="23" t="e">
        <f t="shared" ref="D65" si="31">SUM(F65:Q65)</f>
        <v>#REF!</v>
      </c>
      <c r="E65" s="27"/>
      <c r="F65" s="23" t="e">
        <f>IF('Annual Plan'!#REF!='Dropdown list values'!$A$1,SUMIF(#REF!,'Budget Summary'!$C65,#REF!),0)+IF($W65="Y",SUMIF('Annual Plan'!$F:$F,'Budget Summary'!$C65,'Annual Plan'!J:J)/1.15,SUMIF('Annual Plan'!$F:$F,'Budget Summary'!$C65,'Annual Plan'!J:J))</f>
        <v>#REF!</v>
      </c>
      <c r="G65" s="23" t="e">
        <f>IF('Annual Plan'!#REF!='Dropdown list values'!$A$1,SUMIF(#REF!,'Budget Summary'!$C65,#REF!),0)+IF($W65="Y",SUMIF('Annual Plan'!$F:$F,'Budget Summary'!$C65,'Annual Plan'!K:K)/1.15,SUMIF('Annual Plan'!$F:$F,'Budget Summary'!$C65,'Annual Plan'!K:K))</f>
        <v>#REF!</v>
      </c>
      <c r="H65" s="23" t="e">
        <f>IF('Annual Plan'!#REF!='Dropdown list values'!$A$1,SUMIF(#REF!,'Budget Summary'!$C65,#REF!),0)+IF($W65="Y",SUMIF('Annual Plan'!$F:$F,'Budget Summary'!$C65,'Annual Plan'!L:L)/1.15,SUMIF('Annual Plan'!$F:$F,'Budget Summary'!$C65,'Annual Plan'!L:L))</f>
        <v>#REF!</v>
      </c>
      <c r="I65" s="23" t="e">
        <f>IF('Annual Plan'!#REF!='Dropdown list values'!$A$1,SUMIF(#REF!,'Budget Summary'!$C65,#REF!),0)+IF($W65="Y",SUMIF('Annual Plan'!$F:$F,'Budget Summary'!$C65,'Annual Plan'!M:M)/1.15,SUMIF('Annual Plan'!$F:$F,'Budget Summary'!$C65,'Annual Plan'!M:M))</f>
        <v>#REF!</v>
      </c>
      <c r="J65" s="23" t="e">
        <f>IF('Annual Plan'!#REF!='Dropdown list values'!$A$1,SUMIF(#REF!,'Budget Summary'!$C65,#REF!),0)+IF($W65="Y",SUMIF('Annual Plan'!$F:$F,'Budget Summary'!$C65,'Annual Plan'!N:N)/1.15,SUMIF('Annual Plan'!$F:$F,'Budget Summary'!$C65,'Annual Plan'!N:N))</f>
        <v>#REF!</v>
      </c>
      <c r="K65" s="23" t="e">
        <f>IF('Annual Plan'!#REF!='Dropdown list values'!$A$1,SUMIF(#REF!,'Budget Summary'!$C65,#REF!),0)+IF($W65="Y",SUMIF('Annual Plan'!$F:$F,'Budget Summary'!$C65,'Annual Plan'!O:O)/1.15,SUMIF('Annual Plan'!$F:$F,'Budget Summary'!$C65,'Annual Plan'!O:O))</f>
        <v>#REF!</v>
      </c>
      <c r="L65" s="23" t="e">
        <f>IF('Annual Plan'!#REF!='Dropdown list values'!$A$1,SUMIF(#REF!,'Budget Summary'!$C65,#REF!),0)+IF($W65="Y",SUMIF('Annual Plan'!$F:$F,'Budget Summary'!$C65,'Annual Plan'!P:P)/1.15,SUMIF('Annual Plan'!$F:$F,'Budget Summary'!$C65,'Annual Plan'!P:P))</f>
        <v>#REF!</v>
      </c>
      <c r="M65" s="23" t="e">
        <f>IF('Annual Plan'!#REF!='Dropdown list values'!$A$1,SUMIF(#REF!,'Budget Summary'!$C65,#REF!),0)+IF($W65="Y",SUMIF('Annual Plan'!$F:$F,'Budget Summary'!$C65,'Annual Plan'!Q:Q)/1.15,SUMIF('Annual Plan'!$F:$F,'Budget Summary'!$C65,'Annual Plan'!Q:Q))</f>
        <v>#REF!</v>
      </c>
      <c r="N65" s="23" t="e">
        <f>IF('Annual Plan'!#REF!='Dropdown list values'!$A$1,SUMIF(#REF!,'Budget Summary'!$C65,#REF!),0)+IF($W65="Y",SUMIF('Annual Plan'!$F:$F,'Budget Summary'!$C65,'Annual Plan'!R:R)/1.15,SUMIF('Annual Plan'!$F:$F,'Budget Summary'!$C65,'Annual Plan'!R:R))</f>
        <v>#REF!</v>
      </c>
      <c r="O65" s="23" t="e">
        <f>IF('Annual Plan'!#REF!='Dropdown list values'!$A$1,SUMIF(#REF!,'Budget Summary'!$C65,#REF!),0)+IF($W65="Y",SUMIF('Annual Plan'!$F:$F,'Budget Summary'!$C65,'Annual Plan'!S:S)/1.15,SUMIF('Annual Plan'!$F:$F,'Budget Summary'!$C65,'Annual Plan'!S:S))</f>
        <v>#REF!</v>
      </c>
      <c r="P65" s="23" t="e">
        <f>IF('Annual Plan'!#REF!='Dropdown list values'!$A$1,SUMIF(#REF!,'Budget Summary'!$C65,#REF!),0)+IF($W65="Y",SUMIF('Annual Plan'!$F:$F,'Budget Summary'!$C65,'Annual Plan'!T:T)/1.15,SUMIF('Annual Plan'!$F:$F,'Budget Summary'!$C65,'Annual Plan'!T:T))</f>
        <v>#REF!</v>
      </c>
      <c r="Q65" s="45" t="e">
        <f>IF('Annual Plan'!#REF!='Dropdown list values'!$A$1,SUMIF(#REF!,'Budget Summary'!$C65,#REF!),0)+IF($W65="Y",SUMIF('Annual Plan'!$F:$F,'Budget Summary'!$C65,'Annual Plan'!U:U)/1.15,SUMIF('Annual Plan'!$F:$F,'Budget Summary'!$C65,'Annual Plan'!U:U))</f>
        <v>#REF!</v>
      </c>
      <c r="W65" s="13" t="s">
        <v>301</v>
      </c>
    </row>
    <row r="66" spans="1:23" x14ac:dyDescent="0.25">
      <c r="A66" s="44"/>
      <c r="B66" s="24" t="s">
        <v>65</v>
      </c>
      <c r="C66" s="1"/>
      <c r="D66" s="25" t="e">
        <f t="shared" ref="D66:Q66" si="32">SUM(D65:D65)</f>
        <v>#REF!</v>
      </c>
      <c r="E66" s="2"/>
      <c r="F66" s="25" t="e">
        <f t="shared" si="32"/>
        <v>#REF!</v>
      </c>
      <c r="G66" s="25" t="e">
        <f t="shared" si="32"/>
        <v>#REF!</v>
      </c>
      <c r="H66" s="25" t="e">
        <f t="shared" si="32"/>
        <v>#REF!</v>
      </c>
      <c r="I66" s="25" t="e">
        <f t="shared" si="32"/>
        <v>#REF!</v>
      </c>
      <c r="J66" s="25" t="e">
        <f t="shared" si="32"/>
        <v>#REF!</v>
      </c>
      <c r="K66" s="25" t="e">
        <f t="shared" si="32"/>
        <v>#REF!</v>
      </c>
      <c r="L66" s="25" t="e">
        <f t="shared" si="32"/>
        <v>#REF!</v>
      </c>
      <c r="M66" s="25" t="e">
        <f t="shared" si="32"/>
        <v>#REF!</v>
      </c>
      <c r="N66" s="25" t="e">
        <f t="shared" si="32"/>
        <v>#REF!</v>
      </c>
      <c r="O66" s="25" t="e">
        <f t="shared" si="32"/>
        <v>#REF!</v>
      </c>
      <c r="P66" s="25" t="e">
        <f t="shared" si="32"/>
        <v>#REF!</v>
      </c>
      <c r="Q66" s="46" t="e">
        <f t="shared" si="32"/>
        <v>#REF!</v>
      </c>
    </row>
    <row r="67" spans="1:23" x14ac:dyDescent="0.25">
      <c r="A67" s="38"/>
      <c r="B67" s="31" t="s">
        <v>66</v>
      </c>
      <c r="C67" s="31"/>
      <c r="D67" s="47"/>
      <c r="E67" s="2"/>
      <c r="F67" s="47"/>
      <c r="G67" s="47"/>
      <c r="H67" s="47"/>
      <c r="I67" s="47"/>
      <c r="J67" s="47"/>
      <c r="K67" s="47"/>
      <c r="L67" s="47"/>
      <c r="M67" s="47"/>
      <c r="N67" s="47"/>
      <c r="O67" s="47"/>
      <c r="P67" s="47"/>
      <c r="Q67" s="48"/>
    </row>
    <row r="68" spans="1:23" x14ac:dyDescent="0.25">
      <c r="A68" s="44"/>
      <c r="B68" s="1"/>
      <c r="C68" s="22" t="s">
        <v>67</v>
      </c>
      <c r="D68" s="23" t="e">
        <f t="shared" ref="D68:D74" si="33">SUM(F68:Q68)</f>
        <v>#REF!</v>
      </c>
      <c r="E68" s="27"/>
      <c r="F68" s="23" t="e">
        <f>IF('Annual Plan'!#REF!='Dropdown list values'!$A$1,SUMIF(#REF!,'Budget Summary'!$C68,#REF!),0)+IF($W68="Y",SUMIF('Annual Plan'!$F:$F,'Budget Summary'!$C68,'Annual Plan'!J:J)/1.15,SUMIF('Annual Plan'!$F:$F,'Budget Summary'!$C68,'Annual Plan'!J:J))+IF('Annual Plan'!#REF!='Dropdown list values'!$A$2,'Budget Summary'!$S68/1.15*'Annual Plan'!J$2,0)</f>
        <v>#REF!</v>
      </c>
      <c r="G68" s="23" t="e">
        <f>IF('Annual Plan'!#REF!='Dropdown list values'!$A$1,SUMIF(#REF!,'Budget Summary'!$C68,#REF!),0)+IF($W68="Y",SUMIF('Annual Plan'!$F:$F,'Budget Summary'!$C68,'Annual Plan'!K:K)/1.15,SUMIF('Annual Plan'!$F:$F,'Budget Summary'!$C68,'Annual Plan'!K:K))+IF('Annual Plan'!#REF!='Dropdown list values'!$A$2,'Budget Summary'!$S68/1.15*'Annual Plan'!K$2,0)</f>
        <v>#REF!</v>
      </c>
      <c r="H68" s="23" t="e">
        <f>IF('Annual Plan'!#REF!='Dropdown list values'!$A$1,SUMIF(#REF!,'Budget Summary'!$C68,#REF!),0)+IF($W68="Y",SUMIF('Annual Plan'!$F:$F,'Budget Summary'!$C68,'Annual Plan'!L:L)/1.15,SUMIF('Annual Plan'!$F:$F,'Budget Summary'!$C68,'Annual Plan'!L:L))+IF('Annual Plan'!#REF!='Dropdown list values'!$A$2,'Budget Summary'!$S68/1.15*'Annual Plan'!L$2,0)</f>
        <v>#REF!</v>
      </c>
      <c r="I68" s="23" t="e">
        <f>IF('Annual Plan'!#REF!='Dropdown list values'!$A$1,SUMIF(#REF!,'Budget Summary'!$C68,#REF!),0)+IF($W68="Y",SUMIF('Annual Plan'!$F:$F,'Budget Summary'!$C68,'Annual Plan'!M:M)/1.15,SUMIF('Annual Plan'!$F:$F,'Budget Summary'!$C68,'Annual Plan'!M:M))+IF('Annual Plan'!#REF!='Dropdown list values'!$A$2,'Budget Summary'!$S68/1.15*'Annual Plan'!M$2,0)</f>
        <v>#REF!</v>
      </c>
      <c r="J68" s="23" t="e">
        <f>IF('Annual Plan'!#REF!='Dropdown list values'!$A$1,SUMIF(#REF!,'Budget Summary'!$C68,#REF!),0)+IF($W68="Y",SUMIF('Annual Plan'!$F:$F,'Budget Summary'!$C68,'Annual Plan'!N:N)/1.15,SUMIF('Annual Plan'!$F:$F,'Budget Summary'!$C68,'Annual Plan'!N:N))+IF('Annual Plan'!#REF!='Dropdown list values'!$A$2,'Budget Summary'!$S68/1.15*'Annual Plan'!N$2,0)</f>
        <v>#REF!</v>
      </c>
      <c r="K68" s="23" t="e">
        <f>IF('Annual Plan'!#REF!='Dropdown list values'!$A$1,SUMIF(#REF!,'Budget Summary'!$C68,#REF!),0)+IF($W68="Y",SUMIF('Annual Plan'!$F:$F,'Budget Summary'!$C68,'Annual Plan'!O:O)/1.15,SUMIF('Annual Plan'!$F:$F,'Budget Summary'!$C68,'Annual Plan'!O:O))+IF('Annual Plan'!#REF!='Dropdown list values'!$A$2,'Budget Summary'!$S68/1.15*'Annual Plan'!O$2,0)</f>
        <v>#REF!</v>
      </c>
      <c r="L68" s="23" t="e">
        <f>IF('Annual Plan'!#REF!='Dropdown list values'!$A$1,SUMIF(#REF!,'Budget Summary'!$C68,#REF!),0)+IF($W68="Y",SUMIF('Annual Plan'!$F:$F,'Budget Summary'!$C68,'Annual Plan'!P:P)/1.15,SUMIF('Annual Plan'!$F:$F,'Budget Summary'!$C68,'Annual Plan'!P:P))+IF('Annual Plan'!#REF!='Dropdown list values'!$A$2,'Budget Summary'!$S68/1.15*'Annual Plan'!P$2,0)</f>
        <v>#REF!</v>
      </c>
      <c r="M68" s="23" t="e">
        <f>IF('Annual Plan'!#REF!='Dropdown list values'!$A$1,SUMIF(#REF!,'Budget Summary'!$C68,#REF!),0)+IF($W68="Y",SUMIF('Annual Plan'!$F:$F,'Budget Summary'!$C68,'Annual Plan'!Q:Q)/1.15,SUMIF('Annual Plan'!$F:$F,'Budget Summary'!$C68,'Annual Plan'!Q:Q))+IF('Annual Plan'!#REF!='Dropdown list values'!$A$2,'Budget Summary'!$S68/1.15*'Annual Plan'!Q$2,0)</f>
        <v>#REF!</v>
      </c>
      <c r="N68" s="23" t="e">
        <f>IF('Annual Plan'!#REF!='Dropdown list values'!$A$1,SUMIF(#REF!,'Budget Summary'!$C68,#REF!),0)+IF($W68="Y",SUMIF('Annual Plan'!$F:$F,'Budget Summary'!$C68,'Annual Plan'!R:R)/1.15,SUMIF('Annual Plan'!$F:$F,'Budget Summary'!$C68,'Annual Plan'!R:R))+IF('Annual Plan'!#REF!='Dropdown list values'!$A$2,'Budget Summary'!$S68/1.15*'Annual Plan'!R$2,0)</f>
        <v>#REF!</v>
      </c>
      <c r="O68" s="23" t="e">
        <f>IF('Annual Plan'!#REF!='Dropdown list values'!$A$1,SUMIF(#REF!,'Budget Summary'!$C68,#REF!),0)+IF($W68="Y",SUMIF('Annual Plan'!$F:$F,'Budget Summary'!$C68,'Annual Plan'!S:S)/1.15,SUMIF('Annual Plan'!$F:$F,'Budget Summary'!$C68,'Annual Plan'!S:S))+IF('Annual Plan'!#REF!='Dropdown list values'!$A$2,'Budget Summary'!$S68/1.15*'Annual Plan'!S$2,0)</f>
        <v>#REF!</v>
      </c>
      <c r="P68" s="23" t="e">
        <f>IF('Annual Plan'!#REF!='Dropdown list values'!$A$1,SUMIF(#REF!,'Budget Summary'!$C68,#REF!),0)+IF($W68="Y",SUMIF('Annual Plan'!$F:$F,'Budget Summary'!$C68,'Annual Plan'!T:T)/1.15,SUMIF('Annual Plan'!$F:$F,'Budget Summary'!$C68,'Annual Plan'!T:T))+IF('Annual Plan'!#REF!='Dropdown list values'!$A$2,'Budget Summary'!$S68/1.15*'Annual Plan'!T$2,0)</f>
        <v>#REF!</v>
      </c>
      <c r="Q68" s="45" t="e">
        <f>IF('Annual Plan'!#REF!='Dropdown list values'!$A$1,SUMIF(#REF!,'Budget Summary'!$C68,#REF!),0)+IF($W68="Y",SUMIF('Annual Plan'!$F:$F,'Budget Summary'!$C68,'Annual Plan'!U:U)/1.15,SUMIF('Annual Plan'!$F:$F,'Budget Summary'!$C68,'Annual Plan'!U:U))+IF('Annual Plan'!#REF!='Dropdown list values'!$A$2,'Budget Summary'!$S68/1.15*'Annual Plan'!U$2,0)</f>
        <v>#REF!</v>
      </c>
      <c r="S68" s="17">
        <v>50</v>
      </c>
      <c r="T68" s="17">
        <v>1</v>
      </c>
      <c r="U68" s="17">
        <v>8</v>
      </c>
      <c r="V68" s="17">
        <f>S68*T68*U68</f>
        <v>400</v>
      </c>
      <c r="W68" s="13" t="s">
        <v>301</v>
      </c>
    </row>
    <row r="69" spans="1:23" x14ac:dyDescent="0.25">
      <c r="A69" s="44"/>
      <c r="B69" s="1"/>
      <c r="C69" s="22" t="s">
        <v>68</v>
      </c>
      <c r="D69" s="23" t="e">
        <f t="shared" si="33"/>
        <v>#REF!</v>
      </c>
      <c r="E69" s="27"/>
      <c r="F69" s="23" t="e">
        <f>IF('Annual Plan'!#REF!='Dropdown list values'!$A$1,SUMIF(#REF!,'Budget Summary'!$C69,#REF!),0)+IF($W69="Y",SUMIF('Annual Plan'!$F:$F,'Budget Summary'!$C69,'Annual Plan'!J:J)/1.15,SUMIF('Annual Plan'!$F:$F,'Budget Summary'!$C69,'Annual Plan'!J:J))+IF('Annual Plan'!#REF!='Dropdown list values'!$A$2,'Budget Summary'!$S69/1.15*'Annual Plan'!J$2,0)</f>
        <v>#REF!</v>
      </c>
      <c r="G69" s="23" t="e">
        <f>IF('Annual Plan'!#REF!='Dropdown list values'!$A$1,SUMIF(#REF!,'Budget Summary'!$C69,#REF!),0)+IF($W69="Y",SUMIF('Annual Plan'!$F:$F,'Budget Summary'!$C69,'Annual Plan'!K:K)/1.15,SUMIF('Annual Plan'!$F:$F,'Budget Summary'!$C69,'Annual Plan'!K:K))+IF('Annual Plan'!#REF!='Dropdown list values'!$A$2,'Budget Summary'!$S69/1.15*'Annual Plan'!K$2,0)</f>
        <v>#REF!</v>
      </c>
      <c r="H69" s="23" t="e">
        <f>IF('Annual Plan'!#REF!='Dropdown list values'!$A$1,SUMIF(#REF!,'Budget Summary'!$C69,#REF!),0)+IF($W69="Y",SUMIF('Annual Plan'!$F:$F,'Budget Summary'!$C69,'Annual Plan'!L:L)/1.15,SUMIF('Annual Plan'!$F:$F,'Budget Summary'!$C69,'Annual Plan'!L:L))+IF('Annual Plan'!#REF!='Dropdown list values'!$A$2,'Budget Summary'!$S69/1.15*'Annual Plan'!L$2,0)</f>
        <v>#REF!</v>
      </c>
      <c r="I69" s="23" t="e">
        <f>IF('Annual Plan'!#REF!='Dropdown list values'!$A$1,SUMIF(#REF!,'Budget Summary'!$C69,#REF!),0)+IF($W69="Y",SUMIF('Annual Plan'!$F:$F,'Budget Summary'!$C69,'Annual Plan'!M:M)/1.15,SUMIF('Annual Plan'!$F:$F,'Budget Summary'!$C69,'Annual Plan'!M:M))+IF('Annual Plan'!#REF!='Dropdown list values'!$A$2,'Budget Summary'!$S69/1.15*'Annual Plan'!M$2,0)</f>
        <v>#REF!</v>
      </c>
      <c r="J69" s="23" t="e">
        <f>IF('Annual Plan'!#REF!='Dropdown list values'!$A$1,SUMIF(#REF!,'Budget Summary'!$C69,#REF!),0)+IF($W69="Y",SUMIF('Annual Plan'!$F:$F,'Budget Summary'!$C69,'Annual Plan'!N:N)/1.15,SUMIF('Annual Plan'!$F:$F,'Budget Summary'!$C69,'Annual Plan'!N:N))+IF('Annual Plan'!#REF!='Dropdown list values'!$A$2,'Budget Summary'!$S69/1.15*'Annual Plan'!N$2,0)</f>
        <v>#REF!</v>
      </c>
      <c r="K69" s="23" t="e">
        <f>IF('Annual Plan'!#REF!='Dropdown list values'!$A$1,SUMIF(#REF!,'Budget Summary'!$C69,#REF!),0)+IF($W69="Y",SUMIF('Annual Plan'!$F:$F,'Budget Summary'!$C69,'Annual Plan'!O:O)/1.15,SUMIF('Annual Plan'!$F:$F,'Budget Summary'!$C69,'Annual Plan'!O:O))+IF('Annual Plan'!#REF!='Dropdown list values'!$A$2,'Budget Summary'!$S69/1.15*'Annual Plan'!O$2,0)</f>
        <v>#REF!</v>
      </c>
      <c r="L69" s="23" t="e">
        <f>IF('Annual Plan'!#REF!='Dropdown list values'!$A$1,SUMIF(#REF!,'Budget Summary'!$C69,#REF!),0)+IF($W69="Y",SUMIF('Annual Plan'!$F:$F,'Budget Summary'!$C69,'Annual Plan'!P:P)/1.15,SUMIF('Annual Plan'!$F:$F,'Budget Summary'!$C69,'Annual Plan'!P:P))+IF('Annual Plan'!#REF!='Dropdown list values'!$A$2,'Budget Summary'!$S69/1.15*'Annual Plan'!P$2,0)</f>
        <v>#REF!</v>
      </c>
      <c r="M69" s="23" t="e">
        <f>IF('Annual Plan'!#REF!='Dropdown list values'!$A$1,SUMIF(#REF!,'Budget Summary'!$C69,#REF!),0)+IF($W69="Y",SUMIF('Annual Plan'!$F:$F,'Budget Summary'!$C69,'Annual Plan'!Q:Q)/1.15,SUMIF('Annual Plan'!$F:$F,'Budget Summary'!$C69,'Annual Plan'!Q:Q))+IF('Annual Plan'!#REF!='Dropdown list values'!$A$2,'Budget Summary'!$S69/1.15*'Annual Plan'!Q$2,0)</f>
        <v>#REF!</v>
      </c>
      <c r="N69" s="23" t="e">
        <f>IF('Annual Plan'!#REF!='Dropdown list values'!$A$1,SUMIF(#REF!,'Budget Summary'!$C69,#REF!),0)+IF($W69="Y",SUMIF('Annual Plan'!$F:$F,'Budget Summary'!$C69,'Annual Plan'!R:R)/1.15,SUMIF('Annual Plan'!$F:$F,'Budget Summary'!$C69,'Annual Plan'!R:R))+IF('Annual Plan'!#REF!='Dropdown list values'!$A$2,'Budget Summary'!$S69/1.15*'Annual Plan'!R$2,0)</f>
        <v>#REF!</v>
      </c>
      <c r="O69" s="23" t="e">
        <f>IF('Annual Plan'!#REF!='Dropdown list values'!$A$1,SUMIF(#REF!,'Budget Summary'!$C69,#REF!),0)+IF($W69="Y",SUMIF('Annual Plan'!$F:$F,'Budget Summary'!$C69,'Annual Plan'!S:S)/1.15,SUMIF('Annual Plan'!$F:$F,'Budget Summary'!$C69,'Annual Plan'!S:S))+IF('Annual Plan'!#REF!='Dropdown list values'!$A$2,'Budget Summary'!$S69/1.15*'Annual Plan'!S$2,0)</f>
        <v>#REF!</v>
      </c>
      <c r="P69" s="23" t="e">
        <f>IF('Annual Plan'!#REF!='Dropdown list values'!$A$1,SUMIF(#REF!,'Budget Summary'!$C69,#REF!),0)+IF($W69="Y",SUMIF('Annual Plan'!$F:$F,'Budget Summary'!$C69,'Annual Plan'!T:T)/1.15,SUMIF('Annual Plan'!$F:$F,'Budget Summary'!$C69,'Annual Plan'!T:T))+IF('Annual Plan'!#REF!='Dropdown list values'!$A$2,'Budget Summary'!$S69/1.15*'Annual Plan'!T$2,0)</f>
        <v>#REF!</v>
      </c>
      <c r="Q69" s="45" t="e">
        <f>IF('Annual Plan'!#REF!='Dropdown list values'!$A$1,SUMIF(#REF!,'Budget Summary'!$C69,#REF!),0)+IF($W69="Y",SUMIF('Annual Plan'!$F:$F,'Budget Summary'!$C69,'Annual Plan'!U:U)/1.15,SUMIF('Annual Plan'!$F:$F,'Budget Summary'!$C69,'Annual Plan'!U:U))+IF('Annual Plan'!#REF!='Dropdown list values'!$A$2,'Budget Summary'!$S69/1.15*'Annual Plan'!U$2,0)</f>
        <v>#REF!</v>
      </c>
      <c r="S69" s="17">
        <v>350</v>
      </c>
      <c r="T69" s="17">
        <v>1</v>
      </c>
      <c r="U69" s="17">
        <v>8</v>
      </c>
      <c r="V69" s="17">
        <f>S69*T69*U69</f>
        <v>2800</v>
      </c>
      <c r="W69" s="13" t="s">
        <v>301</v>
      </c>
    </row>
    <row r="70" spans="1:23" x14ac:dyDescent="0.25">
      <c r="A70" s="44"/>
      <c r="B70" s="1"/>
      <c r="C70" s="22" t="s">
        <v>69</v>
      </c>
      <c r="D70" s="23" t="e">
        <f t="shared" si="33"/>
        <v>#REF!</v>
      </c>
      <c r="E70" s="27"/>
      <c r="F70" s="23" t="e">
        <f>IF('Annual Plan'!#REF!='Dropdown list values'!$A$1,SUMIF(#REF!,'Budget Summary'!$C70,#REF!),0)+IF($W70="Y",SUMIF('Annual Plan'!$F:$F,'Budget Summary'!$C70,'Annual Plan'!J:J)/1.15,SUMIF('Annual Plan'!$F:$F,'Budget Summary'!$C70,'Annual Plan'!J:J))+IF('Annual Plan'!#REF!='Dropdown list values'!$A$2,'Budget Summary'!$S70/1.15*'Annual Plan'!J$2,0)</f>
        <v>#REF!</v>
      </c>
      <c r="G70" s="23" t="e">
        <f>IF('Annual Plan'!#REF!='Dropdown list values'!$A$1,SUMIF(#REF!,'Budget Summary'!$C70,#REF!),0)+IF($W70="Y",SUMIF('Annual Plan'!$F:$F,'Budget Summary'!$C70,'Annual Plan'!K:K)/1.15,SUMIF('Annual Plan'!$F:$F,'Budget Summary'!$C70,'Annual Plan'!K:K))+IF('Annual Plan'!#REF!='Dropdown list values'!$A$2,'Budget Summary'!$S70/1.15*'Annual Plan'!K$2,0)</f>
        <v>#REF!</v>
      </c>
      <c r="H70" s="23" t="e">
        <f>IF('Annual Plan'!#REF!='Dropdown list values'!$A$1,SUMIF(#REF!,'Budget Summary'!$C70,#REF!),0)+IF($W70="Y",SUMIF('Annual Plan'!$F:$F,'Budget Summary'!$C70,'Annual Plan'!L:L)/1.15,SUMIF('Annual Plan'!$F:$F,'Budget Summary'!$C70,'Annual Plan'!L:L))+IF('Annual Plan'!#REF!='Dropdown list values'!$A$2,'Budget Summary'!$S70/1.15*'Annual Plan'!L$2,0)</f>
        <v>#REF!</v>
      </c>
      <c r="I70" s="23" t="e">
        <f>IF('Annual Plan'!#REF!='Dropdown list values'!$A$1,SUMIF(#REF!,'Budget Summary'!$C70,#REF!),0)+IF($W70="Y",SUMIF('Annual Plan'!$F:$F,'Budget Summary'!$C70,'Annual Plan'!M:M)/1.15,SUMIF('Annual Plan'!$F:$F,'Budget Summary'!$C70,'Annual Plan'!M:M))+IF('Annual Plan'!#REF!='Dropdown list values'!$A$2,'Budget Summary'!$S70/1.15*'Annual Plan'!M$2,0)</f>
        <v>#REF!</v>
      </c>
      <c r="J70" s="23" t="e">
        <f>IF('Annual Plan'!#REF!='Dropdown list values'!$A$1,SUMIF(#REF!,'Budget Summary'!$C70,#REF!),0)+IF($W70="Y",SUMIF('Annual Plan'!$F:$F,'Budget Summary'!$C70,'Annual Plan'!N:N)/1.15,SUMIF('Annual Plan'!$F:$F,'Budget Summary'!$C70,'Annual Plan'!N:N))+IF('Annual Plan'!#REF!='Dropdown list values'!$A$2,'Budget Summary'!$S70/1.15*'Annual Plan'!N$2,0)</f>
        <v>#REF!</v>
      </c>
      <c r="K70" s="23" t="e">
        <f>IF('Annual Plan'!#REF!='Dropdown list values'!$A$1,SUMIF(#REF!,'Budget Summary'!$C70,#REF!),0)+IF($W70="Y",SUMIF('Annual Plan'!$F:$F,'Budget Summary'!$C70,'Annual Plan'!O:O)/1.15,SUMIF('Annual Plan'!$F:$F,'Budget Summary'!$C70,'Annual Plan'!O:O))+IF('Annual Plan'!#REF!='Dropdown list values'!$A$2,'Budget Summary'!$S70/1.15*'Annual Plan'!O$2,0)</f>
        <v>#REF!</v>
      </c>
      <c r="L70" s="23" t="e">
        <f>IF('Annual Plan'!#REF!='Dropdown list values'!$A$1,SUMIF(#REF!,'Budget Summary'!$C70,#REF!),0)+IF($W70="Y",SUMIF('Annual Plan'!$F:$F,'Budget Summary'!$C70,'Annual Plan'!P:P)/1.15,SUMIF('Annual Plan'!$F:$F,'Budget Summary'!$C70,'Annual Plan'!P:P))+IF('Annual Plan'!#REF!='Dropdown list values'!$A$2,'Budget Summary'!$S70/1.15*'Annual Plan'!P$2,0)</f>
        <v>#REF!</v>
      </c>
      <c r="M70" s="23" t="e">
        <f>IF('Annual Plan'!#REF!='Dropdown list values'!$A$1,SUMIF(#REF!,'Budget Summary'!$C70,#REF!),0)+IF($W70="Y",SUMIF('Annual Plan'!$F:$F,'Budget Summary'!$C70,'Annual Plan'!Q:Q)/1.15,SUMIF('Annual Plan'!$F:$F,'Budget Summary'!$C70,'Annual Plan'!Q:Q))+IF('Annual Plan'!#REF!='Dropdown list values'!$A$2,'Budget Summary'!$S70/1.15*'Annual Plan'!Q$2,0)</f>
        <v>#REF!</v>
      </c>
      <c r="N70" s="23" t="e">
        <f>IF('Annual Plan'!#REF!='Dropdown list values'!$A$1,SUMIF(#REF!,'Budget Summary'!$C70,#REF!),0)+IF($W70="Y",SUMIF('Annual Plan'!$F:$F,'Budget Summary'!$C70,'Annual Plan'!R:R)/1.15,SUMIF('Annual Plan'!$F:$F,'Budget Summary'!$C70,'Annual Plan'!R:R))+IF('Annual Plan'!#REF!='Dropdown list values'!$A$2,'Budget Summary'!$S70/1.15*'Annual Plan'!R$2,0)</f>
        <v>#REF!</v>
      </c>
      <c r="O70" s="23" t="e">
        <f>IF('Annual Plan'!#REF!='Dropdown list values'!$A$1,SUMIF(#REF!,'Budget Summary'!$C70,#REF!),0)+IF($W70="Y",SUMIF('Annual Plan'!$F:$F,'Budget Summary'!$C70,'Annual Plan'!S:S)/1.15,SUMIF('Annual Plan'!$F:$F,'Budget Summary'!$C70,'Annual Plan'!S:S))+IF('Annual Plan'!#REF!='Dropdown list values'!$A$2,'Budget Summary'!$S70/1.15*'Annual Plan'!S$2,0)</f>
        <v>#REF!</v>
      </c>
      <c r="P70" s="23" t="e">
        <f>IF('Annual Plan'!#REF!='Dropdown list values'!$A$1,SUMIF(#REF!,'Budget Summary'!$C70,#REF!),0)+IF($W70="Y",SUMIF('Annual Plan'!$F:$F,'Budget Summary'!$C70,'Annual Plan'!T:T)/1.15,SUMIF('Annual Plan'!$F:$F,'Budget Summary'!$C70,'Annual Plan'!T:T))+IF('Annual Plan'!#REF!='Dropdown list values'!$A$2,'Budget Summary'!$S70/1.15*'Annual Plan'!T$2,0)</f>
        <v>#REF!</v>
      </c>
      <c r="Q70" s="45" t="e">
        <f>IF('Annual Plan'!#REF!='Dropdown list values'!$A$1,SUMIF(#REF!,'Budget Summary'!$C70,#REF!),0)+IF($W70="Y",SUMIF('Annual Plan'!$F:$F,'Budget Summary'!$C70,'Annual Plan'!U:U)/1.15,SUMIF('Annual Plan'!$F:$F,'Budget Summary'!$C70,'Annual Plan'!U:U))+IF('Annual Plan'!#REF!='Dropdown list values'!$A$2,'Budget Summary'!$S70/1.15*'Annual Plan'!U$2,0)</f>
        <v>#REF!</v>
      </c>
      <c r="W70" s="13" t="s">
        <v>302</v>
      </c>
    </row>
    <row r="71" spans="1:23" x14ac:dyDescent="0.25">
      <c r="A71" s="44"/>
      <c r="B71" s="1"/>
      <c r="C71" s="22" t="s">
        <v>70</v>
      </c>
      <c r="D71" s="23" t="e">
        <f t="shared" si="33"/>
        <v>#REF!</v>
      </c>
      <c r="E71" s="27"/>
      <c r="F71" s="23" t="e">
        <f>IF('Annual Plan'!#REF!='Dropdown list values'!$A$1,SUMIF(#REF!,'Budget Summary'!$C71,#REF!),0)+IF($W71="Y",SUMIF('Annual Plan'!$F:$F,'Budget Summary'!$C71,'Annual Plan'!J:J)/1.15,SUMIF('Annual Plan'!$F:$F,'Budget Summary'!$C71,'Annual Plan'!J:J))+IF('Annual Plan'!#REF!='Dropdown list values'!$A$2,'Budget Summary'!$S71/1.15*'Annual Plan'!J$2,0)</f>
        <v>#REF!</v>
      </c>
      <c r="G71" s="23" t="e">
        <f>IF('Annual Plan'!#REF!='Dropdown list values'!$A$1,SUMIF(#REF!,'Budget Summary'!$C71,#REF!),0)+IF($W71="Y",SUMIF('Annual Plan'!$F:$F,'Budget Summary'!$C71,'Annual Plan'!K:K)/1.15,SUMIF('Annual Plan'!$F:$F,'Budget Summary'!$C71,'Annual Plan'!K:K))+IF('Annual Plan'!#REF!='Dropdown list values'!$A$2,'Budget Summary'!$S71/1.15*'Annual Plan'!K$2,0)</f>
        <v>#REF!</v>
      </c>
      <c r="H71" s="23" t="e">
        <f>IF('Annual Plan'!#REF!='Dropdown list values'!$A$1,SUMIF(#REF!,'Budget Summary'!$C71,#REF!),0)+IF($W71="Y",SUMIF('Annual Plan'!$F:$F,'Budget Summary'!$C71,'Annual Plan'!L:L)/1.15,SUMIF('Annual Plan'!$F:$F,'Budget Summary'!$C71,'Annual Plan'!L:L))+IF('Annual Plan'!#REF!='Dropdown list values'!$A$2,'Budget Summary'!$S71/1.15*'Annual Plan'!L$2,0)</f>
        <v>#REF!</v>
      </c>
      <c r="I71" s="23" t="e">
        <f>IF('Annual Plan'!#REF!='Dropdown list values'!$A$1,SUMIF(#REF!,'Budget Summary'!$C71,#REF!),0)+IF($W71="Y",SUMIF('Annual Plan'!$F:$F,'Budget Summary'!$C71,'Annual Plan'!M:M)/1.15,SUMIF('Annual Plan'!$F:$F,'Budget Summary'!$C71,'Annual Plan'!M:M))+IF('Annual Plan'!#REF!='Dropdown list values'!$A$2,'Budget Summary'!$S71/1.15*'Annual Plan'!M$2,0)</f>
        <v>#REF!</v>
      </c>
      <c r="J71" s="23" t="e">
        <f>IF('Annual Plan'!#REF!='Dropdown list values'!$A$1,SUMIF(#REF!,'Budget Summary'!$C71,#REF!),0)+IF($W71="Y",SUMIF('Annual Plan'!$F:$F,'Budget Summary'!$C71,'Annual Plan'!N:N)/1.15,SUMIF('Annual Plan'!$F:$F,'Budget Summary'!$C71,'Annual Plan'!N:N))+IF('Annual Plan'!#REF!='Dropdown list values'!$A$2,'Budget Summary'!$S71/1.15*'Annual Plan'!N$2,0)</f>
        <v>#REF!</v>
      </c>
      <c r="K71" s="23" t="e">
        <f>IF('Annual Plan'!#REF!='Dropdown list values'!$A$1,SUMIF(#REF!,'Budget Summary'!$C71,#REF!),0)+IF($W71="Y",SUMIF('Annual Plan'!$F:$F,'Budget Summary'!$C71,'Annual Plan'!O:O)/1.15,SUMIF('Annual Plan'!$F:$F,'Budget Summary'!$C71,'Annual Plan'!O:O))+IF('Annual Plan'!#REF!='Dropdown list values'!$A$2,'Budget Summary'!$S71/1.15*'Annual Plan'!O$2,0)</f>
        <v>#REF!</v>
      </c>
      <c r="L71" s="23" t="e">
        <f>IF('Annual Plan'!#REF!='Dropdown list values'!$A$1,SUMIF(#REF!,'Budget Summary'!$C71,#REF!),0)+IF($W71="Y",SUMIF('Annual Plan'!$F:$F,'Budget Summary'!$C71,'Annual Plan'!P:P)/1.15,SUMIF('Annual Plan'!$F:$F,'Budget Summary'!$C71,'Annual Plan'!P:P))+IF('Annual Plan'!#REF!='Dropdown list values'!$A$2,'Budget Summary'!$S71/1.15*'Annual Plan'!P$2,0)</f>
        <v>#REF!</v>
      </c>
      <c r="M71" s="23" t="e">
        <f>IF('Annual Plan'!#REF!='Dropdown list values'!$A$1,SUMIF(#REF!,'Budget Summary'!$C71,#REF!),0)+IF($W71="Y",SUMIF('Annual Plan'!$F:$F,'Budget Summary'!$C71,'Annual Plan'!Q:Q)/1.15,SUMIF('Annual Plan'!$F:$F,'Budget Summary'!$C71,'Annual Plan'!Q:Q))+IF('Annual Plan'!#REF!='Dropdown list values'!$A$2,'Budget Summary'!$S71/1.15*'Annual Plan'!Q$2,0)</f>
        <v>#REF!</v>
      </c>
      <c r="N71" s="23" t="e">
        <f>IF('Annual Plan'!#REF!='Dropdown list values'!$A$1,SUMIF(#REF!,'Budget Summary'!$C71,#REF!),0)+IF($W71="Y",SUMIF('Annual Plan'!$F:$F,'Budget Summary'!$C71,'Annual Plan'!R:R)/1.15,SUMIF('Annual Plan'!$F:$F,'Budget Summary'!$C71,'Annual Plan'!R:R))+IF('Annual Plan'!#REF!='Dropdown list values'!$A$2,'Budget Summary'!$S71/1.15*'Annual Plan'!R$2,0)</f>
        <v>#REF!</v>
      </c>
      <c r="O71" s="23" t="e">
        <f>IF('Annual Plan'!#REF!='Dropdown list values'!$A$1,SUMIF(#REF!,'Budget Summary'!$C71,#REF!),0)+IF($W71="Y",SUMIF('Annual Plan'!$F:$F,'Budget Summary'!$C71,'Annual Plan'!S:S)/1.15,SUMIF('Annual Plan'!$F:$F,'Budget Summary'!$C71,'Annual Plan'!S:S))+IF('Annual Plan'!#REF!='Dropdown list values'!$A$2,'Budget Summary'!$S71/1.15*'Annual Plan'!S$2,0)</f>
        <v>#REF!</v>
      </c>
      <c r="P71" s="23" t="e">
        <f>IF('Annual Plan'!#REF!='Dropdown list values'!$A$1,SUMIF(#REF!,'Budget Summary'!$C71,#REF!),0)+IF($W71="Y",SUMIF('Annual Plan'!$F:$F,'Budget Summary'!$C71,'Annual Plan'!T:T)/1.15,SUMIF('Annual Plan'!$F:$F,'Budget Summary'!$C71,'Annual Plan'!T:T))+IF('Annual Plan'!#REF!='Dropdown list values'!$A$2,'Budget Summary'!$S71/1.15*'Annual Plan'!T$2,0)</f>
        <v>#REF!</v>
      </c>
      <c r="Q71" s="45" t="e">
        <f>IF('Annual Plan'!#REF!='Dropdown list values'!$A$1,SUMIF(#REF!,'Budget Summary'!$C71,#REF!),0)+IF($W71="Y",SUMIF('Annual Plan'!$F:$F,'Budget Summary'!$C71,'Annual Plan'!U:U)/1.15,SUMIF('Annual Plan'!$F:$F,'Budget Summary'!$C71,'Annual Plan'!U:U))+IF('Annual Plan'!#REF!='Dropdown list values'!$A$2,'Budget Summary'!$S71/1.15*'Annual Plan'!U$2,0)</f>
        <v>#REF!</v>
      </c>
      <c r="S71" s="17">
        <v>25</v>
      </c>
      <c r="T71" s="17">
        <v>1</v>
      </c>
      <c r="U71" s="17">
        <v>8</v>
      </c>
      <c r="V71" s="17">
        <f t="shared" ref="V71" si="34">S71*T71*U71</f>
        <v>200</v>
      </c>
      <c r="W71" s="13" t="s">
        <v>301</v>
      </c>
    </row>
    <row r="72" spans="1:23" x14ac:dyDescent="0.25">
      <c r="A72" s="44"/>
      <c r="B72" s="1"/>
      <c r="C72" s="54" t="s">
        <v>309</v>
      </c>
      <c r="D72" s="23" t="e">
        <f t="shared" si="33"/>
        <v>#REF!</v>
      </c>
      <c r="E72" s="27"/>
      <c r="F72" s="23" t="e">
        <f>IF('Annual Plan'!#REF!='Dropdown list values'!$A$1,SUMIF(#REF!,'Budget Summary'!$C72,#REF!),0)+IF($W72="Y",SUMIF('Annual Plan'!$F:$F,'Budget Summary'!$C72,'Annual Plan'!J:J)/1.15,SUMIF('Annual Plan'!$F:$F,'Budget Summary'!$C72,'Annual Plan'!J:J))+IF('Annual Plan'!#REF!='Dropdown list values'!$A$2,'Budget Summary'!$S72/1.15*'Annual Plan'!J$2,0)</f>
        <v>#REF!</v>
      </c>
      <c r="G72" s="23" t="e">
        <f>IF('Annual Plan'!#REF!='Dropdown list values'!$A$1,SUMIF(#REF!,'Budget Summary'!$C72,#REF!),0)+IF($W72="Y",SUMIF('Annual Plan'!$F:$F,'Budget Summary'!$C72,'Annual Plan'!K:K)/1.15,SUMIF('Annual Plan'!$F:$F,'Budget Summary'!$C72,'Annual Plan'!K:K))+IF('Annual Plan'!#REF!='Dropdown list values'!$A$2,'Budget Summary'!$S72/1.15*'Annual Plan'!K$2,0)</f>
        <v>#REF!</v>
      </c>
      <c r="H72" s="23" t="e">
        <f>IF('Annual Plan'!#REF!='Dropdown list values'!$A$1,SUMIF(#REF!,'Budget Summary'!$C72,#REF!),0)+IF($W72="Y",SUMIF('Annual Plan'!$F:$F,'Budget Summary'!$C72,'Annual Plan'!L:L)/1.15,SUMIF('Annual Plan'!$F:$F,'Budget Summary'!$C72,'Annual Plan'!L:L))+IF('Annual Plan'!#REF!='Dropdown list values'!$A$2,'Budget Summary'!$S72/1.15*'Annual Plan'!L$2,0)</f>
        <v>#REF!</v>
      </c>
      <c r="I72" s="23" t="e">
        <f>IF('Annual Plan'!#REF!='Dropdown list values'!$A$1,SUMIF(#REF!,'Budget Summary'!$C72,#REF!),0)+IF($W72="Y",SUMIF('Annual Plan'!$F:$F,'Budget Summary'!$C72,'Annual Plan'!M:M)/1.15,SUMIF('Annual Plan'!$F:$F,'Budget Summary'!$C72,'Annual Plan'!M:M))+IF('Annual Plan'!#REF!='Dropdown list values'!$A$2,'Budget Summary'!$S72/1.15*'Annual Plan'!M$2,0)</f>
        <v>#REF!</v>
      </c>
      <c r="J72" s="23" t="e">
        <f>IF('Annual Plan'!#REF!='Dropdown list values'!$A$1,SUMIF(#REF!,'Budget Summary'!$C72,#REF!),0)+IF($W72="Y",SUMIF('Annual Plan'!$F:$F,'Budget Summary'!$C72,'Annual Plan'!N:N)/1.15,SUMIF('Annual Plan'!$F:$F,'Budget Summary'!$C72,'Annual Plan'!N:N))+IF('Annual Plan'!#REF!='Dropdown list values'!$A$2,'Budget Summary'!$S72/1.15*'Annual Plan'!N$2,0)</f>
        <v>#REF!</v>
      </c>
      <c r="K72" s="23" t="e">
        <f>IF('Annual Plan'!#REF!='Dropdown list values'!$A$1,SUMIF(#REF!,'Budget Summary'!$C72,#REF!),0)+IF($W72="Y",SUMIF('Annual Plan'!$F:$F,'Budget Summary'!$C72,'Annual Plan'!O:O)/1.15,SUMIF('Annual Plan'!$F:$F,'Budget Summary'!$C72,'Annual Plan'!O:O))+IF('Annual Plan'!#REF!='Dropdown list values'!$A$2,'Budget Summary'!$S72/1.15*'Annual Plan'!O$2,0)</f>
        <v>#REF!</v>
      </c>
      <c r="L72" s="23" t="e">
        <f>IF('Annual Plan'!#REF!='Dropdown list values'!$A$1,SUMIF(#REF!,'Budget Summary'!$C72,#REF!),0)+IF($W72="Y",SUMIF('Annual Plan'!$F:$F,'Budget Summary'!$C72,'Annual Plan'!P:P)/1.15,SUMIF('Annual Plan'!$F:$F,'Budget Summary'!$C72,'Annual Plan'!P:P))+IF('Annual Plan'!#REF!='Dropdown list values'!$A$2,'Budget Summary'!$S72/1.15*'Annual Plan'!P$2,0)</f>
        <v>#REF!</v>
      </c>
      <c r="M72" s="23" t="e">
        <f>IF('Annual Plan'!#REF!='Dropdown list values'!$A$1,SUMIF(#REF!,'Budget Summary'!$C72,#REF!),0)+IF($W72="Y",SUMIF('Annual Plan'!$F:$F,'Budget Summary'!$C72,'Annual Plan'!Q:Q)/1.15,SUMIF('Annual Plan'!$F:$F,'Budget Summary'!$C72,'Annual Plan'!Q:Q))+IF('Annual Plan'!#REF!='Dropdown list values'!$A$2,'Budget Summary'!$S72/1.15*'Annual Plan'!Q$2,0)</f>
        <v>#REF!</v>
      </c>
      <c r="N72" s="23" t="e">
        <f>IF('Annual Plan'!#REF!='Dropdown list values'!$A$1,SUMIF(#REF!,'Budget Summary'!$C72,#REF!),0)+IF($W72="Y",SUMIF('Annual Plan'!$F:$F,'Budget Summary'!$C72,'Annual Plan'!R:R)/1.15,SUMIF('Annual Plan'!$F:$F,'Budget Summary'!$C72,'Annual Plan'!R:R))+IF('Annual Plan'!#REF!='Dropdown list values'!$A$2,'Budget Summary'!$S72/1.15*'Annual Plan'!R$2,0)</f>
        <v>#REF!</v>
      </c>
      <c r="O72" s="23" t="e">
        <f>IF('Annual Plan'!#REF!='Dropdown list values'!$A$1,SUMIF(#REF!,'Budget Summary'!$C72,#REF!),0)+IF($W72="Y",SUMIF('Annual Plan'!$F:$F,'Budget Summary'!$C72,'Annual Plan'!S:S)/1.15,SUMIF('Annual Plan'!$F:$F,'Budget Summary'!$C72,'Annual Plan'!S:S))+IF('Annual Plan'!#REF!='Dropdown list values'!$A$2,'Budget Summary'!$S72/1.15*'Annual Plan'!S$2,0)</f>
        <v>#REF!</v>
      </c>
      <c r="P72" s="23" t="e">
        <f>IF('Annual Plan'!#REF!='Dropdown list values'!$A$1,SUMIF(#REF!,'Budget Summary'!$C72,#REF!),0)+IF($W72="Y",SUMIF('Annual Plan'!$F:$F,'Budget Summary'!$C72,'Annual Plan'!T:T)/1.15,SUMIF('Annual Plan'!$F:$F,'Budget Summary'!$C72,'Annual Plan'!T:T))+IF('Annual Plan'!#REF!='Dropdown list values'!$A$2,'Budget Summary'!$S72/1.15*'Annual Plan'!T$2,0)</f>
        <v>#REF!</v>
      </c>
      <c r="Q72" s="45" t="e">
        <f>IF('Annual Plan'!#REF!='Dropdown list values'!$A$1,SUMIF(#REF!,'Budget Summary'!$C72,#REF!),0)+IF($W72="Y",SUMIF('Annual Plan'!$F:$F,'Budget Summary'!$C72,'Annual Plan'!U:U)/1.15,SUMIF('Annual Plan'!$F:$F,'Budget Summary'!$C72,'Annual Plan'!U:U))+IF('Annual Plan'!#REF!='Dropdown list values'!$A$2,'Budget Summary'!$S72/1.15*'Annual Plan'!U$2,0)</f>
        <v>#REF!</v>
      </c>
      <c r="W72" s="13" t="s">
        <v>302</v>
      </c>
    </row>
    <row r="73" spans="1:23" x14ac:dyDescent="0.25">
      <c r="A73" s="44"/>
      <c r="B73" s="1"/>
      <c r="C73" s="22" t="s">
        <v>303</v>
      </c>
      <c r="D73" s="23" t="e">
        <f t="shared" si="33"/>
        <v>#REF!</v>
      </c>
      <c r="E73" s="27"/>
      <c r="F73" s="23" t="e">
        <f>IF('Annual Plan'!#REF!='Dropdown list values'!$A$1,SUMIF(#REF!,'Budget Summary'!$C73,#REF!),0)+IF($W73="Y",SUMIF('Annual Plan'!$F:$F,'Budget Summary'!$C73,'Annual Plan'!J:J)/1.15,SUMIF('Annual Plan'!$F:$F,'Budget Summary'!$C73,'Annual Plan'!J:J))+IF('Annual Plan'!#REF!='Dropdown list values'!$A$2,'Budget Summary'!$S73/1.15*'Annual Plan'!J$2,0)</f>
        <v>#REF!</v>
      </c>
      <c r="G73" s="23" t="e">
        <f>IF('Annual Plan'!#REF!='Dropdown list values'!$A$1,SUMIF(#REF!,'Budget Summary'!$C73,#REF!),0)+IF($W73="Y",SUMIF('Annual Plan'!$F:$F,'Budget Summary'!$C73,'Annual Plan'!K:K)/1.15,SUMIF('Annual Plan'!$F:$F,'Budget Summary'!$C73,'Annual Plan'!K:K))+IF('Annual Plan'!#REF!='Dropdown list values'!$A$2,'Budget Summary'!$S73/1.15*'Annual Plan'!K$2,0)</f>
        <v>#REF!</v>
      </c>
      <c r="H73" s="23" t="e">
        <f>IF('Annual Plan'!#REF!='Dropdown list values'!$A$1,SUMIF(#REF!,'Budget Summary'!$C73,#REF!),0)+IF($W73="Y",SUMIF('Annual Plan'!$F:$F,'Budget Summary'!$C73,'Annual Plan'!L:L)/1.15,SUMIF('Annual Plan'!$F:$F,'Budget Summary'!$C73,'Annual Plan'!L:L))+IF('Annual Plan'!#REF!='Dropdown list values'!$A$2,'Budget Summary'!$S73/1.15*'Annual Plan'!L$2,0)</f>
        <v>#REF!</v>
      </c>
      <c r="I73" s="23" t="e">
        <f>IF('Annual Plan'!#REF!='Dropdown list values'!$A$1,SUMIF(#REF!,'Budget Summary'!$C73,#REF!),0)+IF($W73="Y",SUMIF('Annual Plan'!$F:$F,'Budget Summary'!$C73,'Annual Plan'!M:M)/1.15,SUMIF('Annual Plan'!$F:$F,'Budget Summary'!$C73,'Annual Plan'!M:M))+IF('Annual Plan'!#REF!='Dropdown list values'!$A$2,'Budget Summary'!$S73/1.15*'Annual Plan'!M$2,0)</f>
        <v>#REF!</v>
      </c>
      <c r="J73" s="23" t="e">
        <f>IF('Annual Plan'!#REF!='Dropdown list values'!$A$1,SUMIF(#REF!,'Budget Summary'!$C73,#REF!),0)+IF($W73="Y",SUMIF('Annual Plan'!$F:$F,'Budget Summary'!$C73,'Annual Plan'!N:N)/1.15,SUMIF('Annual Plan'!$F:$F,'Budget Summary'!$C73,'Annual Plan'!N:N))+IF('Annual Plan'!#REF!='Dropdown list values'!$A$2,'Budget Summary'!$S73/1.15*'Annual Plan'!N$2,0)</f>
        <v>#REF!</v>
      </c>
      <c r="K73" s="23" t="e">
        <f>IF('Annual Plan'!#REF!='Dropdown list values'!$A$1,SUMIF(#REF!,'Budget Summary'!$C73,#REF!),0)+IF($W73="Y",SUMIF('Annual Plan'!$F:$F,'Budget Summary'!$C73,'Annual Plan'!O:O)/1.15,SUMIF('Annual Plan'!$F:$F,'Budget Summary'!$C73,'Annual Plan'!O:O))+IF('Annual Plan'!#REF!='Dropdown list values'!$A$2,'Budget Summary'!$S73/1.15*'Annual Plan'!O$2,0)</f>
        <v>#REF!</v>
      </c>
      <c r="L73" s="23" t="e">
        <f>IF('Annual Plan'!#REF!='Dropdown list values'!$A$1,SUMIF(#REF!,'Budget Summary'!$C73,#REF!),0)+IF($W73="Y",SUMIF('Annual Plan'!$F:$F,'Budget Summary'!$C73,'Annual Plan'!P:P)/1.15,SUMIF('Annual Plan'!$F:$F,'Budget Summary'!$C73,'Annual Plan'!P:P))+IF('Annual Plan'!#REF!='Dropdown list values'!$A$2,'Budget Summary'!$S73/1.15*'Annual Plan'!P$2,0)</f>
        <v>#REF!</v>
      </c>
      <c r="M73" s="23" t="e">
        <f>IF('Annual Plan'!#REF!='Dropdown list values'!$A$1,SUMIF(#REF!,'Budget Summary'!$C73,#REF!),0)+IF($W73="Y",SUMIF('Annual Plan'!$F:$F,'Budget Summary'!$C73,'Annual Plan'!Q:Q)/1.15,SUMIF('Annual Plan'!$F:$F,'Budget Summary'!$C73,'Annual Plan'!Q:Q))+IF('Annual Plan'!#REF!='Dropdown list values'!$A$2,'Budget Summary'!$S73/1.15*'Annual Plan'!Q$2,0)</f>
        <v>#REF!</v>
      </c>
      <c r="N73" s="23" t="e">
        <f>IF('Annual Plan'!#REF!='Dropdown list values'!$A$1,SUMIF(#REF!,'Budget Summary'!$C73,#REF!),0)+IF($W73="Y",SUMIF('Annual Plan'!$F:$F,'Budget Summary'!$C73,'Annual Plan'!R:R)/1.15,SUMIF('Annual Plan'!$F:$F,'Budget Summary'!$C73,'Annual Plan'!R:R))+IF('Annual Plan'!#REF!='Dropdown list values'!$A$2,'Budget Summary'!$S73/1.15*'Annual Plan'!R$2,0)</f>
        <v>#REF!</v>
      </c>
      <c r="O73" s="23" t="e">
        <f>IF('Annual Plan'!#REF!='Dropdown list values'!$A$1,SUMIF(#REF!,'Budget Summary'!$C73,#REF!),0)+IF($W73="Y",SUMIF('Annual Plan'!$F:$F,'Budget Summary'!$C73,'Annual Plan'!S:S)/1.15,SUMIF('Annual Plan'!$F:$F,'Budget Summary'!$C73,'Annual Plan'!S:S))+IF('Annual Plan'!#REF!='Dropdown list values'!$A$2,'Budget Summary'!$S73/1.15*'Annual Plan'!S$2,0)</f>
        <v>#REF!</v>
      </c>
      <c r="P73" s="23" t="e">
        <f>IF('Annual Plan'!#REF!='Dropdown list values'!$A$1,SUMIF(#REF!,'Budget Summary'!$C73,#REF!),0)+IF($W73="Y",SUMIF('Annual Plan'!$F:$F,'Budget Summary'!$C73,'Annual Plan'!T:T)/1.15,SUMIF('Annual Plan'!$F:$F,'Budget Summary'!$C73,'Annual Plan'!T:T))+IF('Annual Plan'!#REF!='Dropdown list values'!$A$2,'Budget Summary'!$S73/1.15*'Annual Plan'!T$2,0)</f>
        <v>#REF!</v>
      </c>
      <c r="Q73" s="45" t="e">
        <f>IF('Annual Plan'!#REF!='Dropdown list values'!$A$1,SUMIF(#REF!,'Budget Summary'!$C73,#REF!),0)+IF($W73="Y",SUMIF('Annual Plan'!$F:$F,'Budget Summary'!$C73,'Annual Plan'!U:U)/1.15,SUMIF('Annual Plan'!$F:$F,'Budget Summary'!$C73,'Annual Plan'!U:U))+IF('Annual Plan'!#REF!='Dropdown list values'!$A$2,'Budget Summary'!$S73/1.15*'Annual Plan'!U$2,0)</f>
        <v>#REF!</v>
      </c>
      <c r="S73" s="17">
        <v>350</v>
      </c>
      <c r="T73" s="17">
        <v>1</v>
      </c>
      <c r="U73" s="17">
        <v>8</v>
      </c>
      <c r="V73" s="17">
        <f>S73*T73*U73</f>
        <v>2800</v>
      </c>
      <c r="W73" s="13" t="s">
        <v>301</v>
      </c>
    </row>
    <row r="74" spans="1:23" x14ac:dyDescent="0.25">
      <c r="A74" s="44"/>
      <c r="B74" s="1"/>
      <c r="C74" s="55" t="s">
        <v>310</v>
      </c>
      <c r="D74" s="23" t="e">
        <f t="shared" si="33"/>
        <v>#REF!</v>
      </c>
      <c r="E74" s="27"/>
      <c r="F74" s="23" t="e">
        <f>IF('Annual Plan'!#REF!='Dropdown list values'!$A$1,SUMIF(#REF!,'Budget Summary'!$C74,#REF!),0)+IF($W74="Y",SUMIF('Annual Plan'!$F:$F,'Budget Summary'!$C74,'Annual Plan'!J:J)/1.15,SUMIF('Annual Plan'!$F:$F,'Budget Summary'!$C74,'Annual Plan'!J:J))+IF('Annual Plan'!#REF!='Dropdown list values'!$A$2,'Budget Summary'!$S74/1.15*'Annual Plan'!J$2,0)</f>
        <v>#REF!</v>
      </c>
      <c r="G74" s="23" t="e">
        <f>IF('Annual Plan'!#REF!='Dropdown list values'!$A$1,SUMIF(#REF!,'Budget Summary'!$C74,#REF!),0)+IF($W74="Y",SUMIF('Annual Plan'!$F:$F,'Budget Summary'!$C74,'Annual Plan'!K:K)/1.15,SUMIF('Annual Plan'!$F:$F,'Budget Summary'!$C74,'Annual Plan'!K:K))+IF('Annual Plan'!#REF!='Dropdown list values'!$A$2,'Budget Summary'!$S74/1.15*'Annual Plan'!K$2,0)</f>
        <v>#REF!</v>
      </c>
      <c r="H74" s="23" t="e">
        <f>IF('Annual Plan'!#REF!='Dropdown list values'!$A$1,SUMIF(#REF!,'Budget Summary'!$C74,#REF!),0)+IF($W74="Y",SUMIF('Annual Plan'!$F:$F,'Budget Summary'!$C74,'Annual Plan'!L:L)/1.15,SUMIF('Annual Plan'!$F:$F,'Budget Summary'!$C74,'Annual Plan'!L:L))+IF('Annual Plan'!#REF!='Dropdown list values'!$A$2,'Budget Summary'!$S74/1.15*'Annual Plan'!L$2,0)</f>
        <v>#REF!</v>
      </c>
      <c r="I74" s="23" t="e">
        <f>IF('Annual Plan'!#REF!='Dropdown list values'!$A$1,SUMIF(#REF!,'Budget Summary'!$C74,#REF!),0)+IF($W74="Y",SUMIF('Annual Plan'!$F:$F,'Budget Summary'!$C74,'Annual Plan'!M:M)/1.15,SUMIF('Annual Plan'!$F:$F,'Budget Summary'!$C74,'Annual Plan'!M:M))+IF('Annual Plan'!#REF!='Dropdown list values'!$A$2,'Budget Summary'!$S74/1.15*'Annual Plan'!M$2,0)</f>
        <v>#REF!</v>
      </c>
      <c r="J74" s="23" t="e">
        <f>IF('Annual Plan'!#REF!='Dropdown list values'!$A$1,SUMIF(#REF!,'Budget Summary'!$C74,#REF!),0)+IF($W74="Y",SUMIF('Annual Plan'!$F:$F,'Budget Summary'!$C74,'Annual Plan'!N:N)/1.15,SUMIF('Annual Plan'!$F:$F,'Budget Summary'!$C74,'Annual Plan'!N:N))+IF('Annual Plan'!#REF!='Dropdown list values'!$A$2,'Budget Summary'!$S74/1.15*'Annual Plan'!N$2,0)</f>
        <v>#REF!</v>
      </c>
      <c r="K74" s="23" t="e">
        <f>IF('Annual Plan'!#REF!='Dropdown list values'!$A$1,SUMIF(#REF!,'Budget Summary'!$C74,#REF!),0)+IF($W74="Y",SUMIF('Annual Plan'!$F:$F,'Budget Summary'!$C74,'Annual Plan'!O:O)/1.15,SUMIF('Annual Plan'!$F:$F,'Budget Summary'!$C74,'Annual Plan'!O:O))+IF('Annual Plan'!#REF!='Dropdown list values'!$A$2,'Budget Summary'!$S74/1.15*'Annual Plan'!O$2,0)</f>
        <v>#REF!</v>
      </c>
      <c r="L74" s="23" t="e">
        <f>IF('Annual Plan'!#REF!='Dropdown list values'!$A$1,SUMIF(#REF!,'Budget Summary'!$C74,#REF!),0)+IF($W74="Y",SUMIF('Annual Plan'!$F:$F,'Budget Summary'!$C74,'Annual Plan'!P:P)/1.15,SUMIF('Annual Plan'!$F:$F,'Budget Summary'!$C74,'Annual Plan'!P:P))+IF('Annual Plan'!#REF!='Dropdown list values'!$A$2,'Budget Summary'!$S74/1.15*'Annual Plan'!P$2,0)</f>
        <v>#REF!</v>
      </c>
      <c r="M74" s="23" t="e">
        <f>IF('Annual Plan'!#REF!='Dropdown list values'!$A$1,SUMIF(#REF!,'Budget Summary'!$C74,#REF!),0)+IF($W74="Y",SUMIF('Annual Plan'!$F:$F,'Budget Summary'!$C74,'Annual Plan'!Q:Q)/1.15,SUMIF('Annual Plan'!$F:$F,'Budget Summary'!$C74,'Annual Plan'!Q:Q))+IF('Annual Plan'!#REF!='Dropdown list values'!$A$2,'Budget Summary'!$S74/1.15*'Annual Plan'!Q$2,0)</f>
        <v>#REF!</v>
      </c>
      <c r="N74" s="23" t="e">
        <f>IF('Annual Plan'!#REF!='Dropdown list values'!$A$1,SUMIF(#REF!,'Budget Summary'!$C74,#REF!),0)+IF($W74="Y",SUMIF('Annual Plan'!$F:$F,'Budget Summary'!$C74,'Annual Plan'!R:R)/1.15,SUMIF('Annual Plan'!$F:$F,'Budget Summary'!$C74,'Annual Plan'!R:R))+IF('Annual Plan'!#REF!='Dropdown list values'!$A$2,'Budget Summary'!$S74/1.15*'Annual Plan'!R$2,0)</f>
        <v>#REF!</v>
      </c>
      <c r="O74" s="23" t="e">
        <f>IF('Annual Plan'!#REF!='Dropdown list values'!$A$1,SUMIF(#REF!,'Budget Summary'!$C74,#REF!),0)+IF($W74="Y",SUMIF('Annual Plan'!$F:$F,'Budget Summary'!$C74,'Annual Plan'!S:S)/1.15,SUMIF('Annual Plan'!$F:$F,'Budget Summary'!$C74,'Annual Plan'!S:S))+IF('Annual Plan'!#REF!='Dropdown list values'!$A$2,'Budget Summary'!$S74/1.15*'Annual Plan'!S$2,0)</f>
        <v>#REF!</v>
      </c>
      <c r="P74" s="23" t="e">
        <f>IF('Annual Plan'!#REF!='Dropdown list values'!$A$1,SUMIF(#REF!,'Budget Summary'!$C74,#REF!),0)+IF($W74="Y",SUMIF('Annual Plan'!$F:$F,'Budget Summary'!$C74,'Annual Plan'!T:T)/1.15,SUMIF('Annual Plan'!$F:$F,'Budget Summary'!$C74,'Annual Plan'!T:T))+IF('Annual Plan'!#REF!='Dropdown list values'!$A$2,'Budget Summary'!$S74/1.15*'Annual Plan'!T$2,0)</f>
        <v>#REF!</v>
      </c>
      <c r="Q74" s="45" t="e">
        <f>IF('Annual Plan'!#REF!='Dropdown list values'!$A$1,SUMIF(#REF!,'Budget Summary'!$C74,#REF!),0)+IF($W74="Y",SUMIF('Annual Plan'!$F:$F,'Budget Summary'!$C74,'Annual Plan'!U:U)/1.15,SUMIF('Annual Plan'!$F:$F,'Budget Summary'!$C74,'Annual Plan'!U:U))+IF('Annual Plan'!#REF!='Dropdown list values'!$A$2,'Budget Summary'!$S74/1.15*'Annual Plan'!U$2,0)</f>
        <v>#REF!</v>
      </c>
      <c r="S74" s="17">
        <v>100</v>
      </c>
      <c r="T74" s="17">
        <v>1</v>
      </c>
      <c r="U74" s="17">
        <v>8</v>
      </c>
      <c r="V74" s="17">
        <f>S74*T74*U74</f>
        <v>800</v>
      </c>
      <c r="W74" s="13" t="s">
        <v>301</v>
      </c>
    </row>
    <row r="75" spans="1:23" x14ac:dyDescent="0.25">
      <c r="A75" s="44"/>
      <c r="B75" s="24" t="s">
        <v>72</v>
      </c>
      <c r="C75" s="1"/>
      <c r="D75" s="25" t="e">
        <f t="shared" ref="D75" si="35">SUM(D68:D73)</f>
        <v>#REF!</v>
      </c>
      <c r="E75" s="2"/>
      <c r="F75" s="25" t="e">
        <f t="shared" ref="F75:Q75" si="36">SUM(F68:F73)</f>
        <v>#REF!</v>
      </c>
      <c r="G75" s="25" t="e">
        <f t="shared" si="36"/>
        <v>#REF!</v>
      </c>
      <c r="H75" s="25" t="e">
        <f t="shared" si="36"/>
        <v>#REF!</v>
      </c>
      <c r="I75" s="25" t="e">
        <f t="shared" si="36"/>
        <v>#REF!</v>
      </c>
      <c r="J75" s="25" t="e">
        <f t="shared" si="36"/>
        <v>#REF!</v>
      </c>
      <c r="K75" s="25" t="e">
        <f t="shared" si="36"/>
        <v>#REF!</v>
      </c>
      <c r="L75" s="25" t="e">
        <f t="shared" si="36"/>
        <v>#REF!</v>
      </c>
      <c r="M75" s="25" t="e">
        <f t="shared" si="36"/>
        <v>#REF!</v>
      </c>
      <c r="N75" s="25" t="e">
        <f t="shared" si="36"/>
        <v>#REF!</v>
      </c>
      <c r="O75" s="25" t="e">
        <f t="shared" si="36"/>
        <v>#REF!</v>
      </c>
      <c r="P75" s="25" t="e">
        <f t="shared" si="36"/>
        <v>#REF!</v>
      </c>
      <c r="Q75" s="46" t="e">
        <f t="shared" si="36"/>
        <v>#REF!</v>
      </c>
    </row>
    <row r="76" spans="1:23" x14ac:dyDescent="0.25">
      <c r="A76" s="51" t="s">
        <v>73</v>
      </c>
      <c r="B76" s="1"/>
      <c r="C76" s="1"/>
      <c r="D76" s="25" t="e">
        <f>SUM(D75,D66,D63,D58,D51,D48,D44,D41,D38,D35,D32)</f>
        <v>#REF!</v>
      </c>
      <c r="E76" s="10"/>
      <c r="F76" s="25" t="e">
        <f t="shared" ref="F76:Q76" si="37">SUM(F75,F66,F63,F58,F51,F48,F44,F41,F38,F35,F32)</f>
        <v>#REF!</v>
      </c>
      <c r="G76" s="25" t="e">
        <f t="shared" si="37"/>
        <v>#REF!</v>
      </c>
      <c r="H76" s="25" t="e">
        <f t="shared" si="37"/>
        <v>#REF!</v>
      </c>
      <c r="I76" s="25" t="e">
        <f t="shared" si="37"/>
        <v>#REF!</v>
      </c>
      <c r="J76" s="25" t="e">
        <f t="shared" si="37"/>
        <v>#REF!</v>
      </c>
      <c r="K76" s="25" t="e">
        <f t="shared" si="37"/>
        <v>#REF!</v>
      </c>
      <c r="L76" s="25" t="e">
        <f t="shared" si="37"/>
        <v>#REF!</v>
      </c>
      <c r="M76" s="25" t="e">
        <f t="shared" si="37"/>
        <v>#REF!</v>
      </c>
      <c r="N76" s="25" t="e">
        <f t="shared" si="37"/>
        <v>#REF!</v>
      </c>
      <c r="O76" s="25" t="e">
        <f t="shared" si="37"/>
        <v>#REF!</v>
      </c>
      <c r="P76" s="25" t="e">
        <f t="shared" si="37"/>
        <v>#REF!</v>
      </c>
      <c r="Q76" s="46" t="e">
        <f t="shared" si="37"/>
        <v>#REF!</v>
      </c>
    </row>
    <row r="77" spans="1:23" x14ac:dyDescent="0.25">
      <c r="A77" s="44"/>
      <c r="B77" s="56"/>
      <c r="C77" s="56"/>
      <c r="D77" s="2"/>
      <c r="E77" s="2"/>
      <c r="F77" s="2"/>
      <c r="G77" s="2"/>
      <c r="H77" s="2"/>
      <c r="I77" s="2"/>
      <c r="J77" s="2"/>
      <c r="K77" s="2"/>
      <c r="L77" s="2"/>
      <c r="M77" s="2"/>
      <c r="N77" s="2"/>
      <c r="O77" s="2"/>
      <c r="P77" s="2"/>
      <c r="Q77" s="42"/>
    </row>
    <row r="78" spans="1:23" x14ac:dyDescent="0.25">
      <c r="A78" s="57"/>
      <c r="B78" s="58"/>
      <c r="C78" s="59" t="s">
        <v>74</v>
      </c>
      <c r="D78" s="60" t="e">
        <f>(D27 - D76)</f>
        <v>#REF!</v>
      </c>
      <c r="E78" s="60"/>
      <c r="F78" s="60" t="e">
        <f t="shared" ref="F78:Q78" si="38">(F27 - F76)</f>
        <v>#REF!</v>
      </c>
      <c r="G78" s="60" t="e">
        <f t="shared" si="38"/>
        <v>#REF!</v>
      </c>
      <c r="H78" s="60" t="e">
        <f t="shared" si="38"/>
        <v>#REF!</v>
      </c>
      <c r="I78" s="60" t="e">
        <f t="shared" si="38"/>
        <v>#REF!</v>
      </c>
      <c r="J78" s="60" t="e">
        <f t="shared" si="38"/>
        <v>#REF!</v>
      </c>
      <c r="K78" s="60" t="e">
        <f t="shared" si="38"/>
        <v>#REF!</v>
      </c>
      <c r="L78" s="60" t="e">
        <f t="shared" si="38"/>
        <v>#REF!</v>
      </c>
      <c r="M78" s="60" t="e">
        <f t="shared" si="38"/>
        <v>#REF!</v>
      </c>
      <c r="N78" s="60" t="e">
        <f t="shared" si="38"/>
        <v>#REF!</v>
      </c>
      <c r="O78" s="60" t="e">
        <f t="shared" si="38"/>
        <v>#REF!</v>
      </c>
      <c r="P78" s="60" t="e">
        <f t="shared" si="38"/>
        <v>#REF!</v>
      </c>
      <c r="Q78" s="61" t="e">
        <f t="shared" si="38"/>
        <v>#REF!</v>
      </c>
    </row>
  </sheetData>
  <conditionalFormatting sqref="C2">
    <cfRule type="expression" dxfId="0" priority="1">
      <formula>$C$2&lt;&gt;""</formula>
    </cfRule>
  </conditionalFormatting>
  <pageMargins left="0.39370078740157483" right="0.39370078740157483" top="0.39370078740157483" bottom="0.39370078740157483" header="0.19685039370078741" footer="0.19685039370078741"/>
  <pageSetup paperSize="9" scale="50" orientation="landscape" verticalDpi="0" r:id="rId1"/>
  <headerFooter>
    <oddFooter>&amp;Z&amp;F</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DBDC4-E917-40A9-9DA8-9B9C6335F0FA}">
  <dimension ref="A1:J4"/>
  <sheetViews>
    <sheetView workbookViewId="0"/>
  </sheetViews>
  <sheetFormatPr defaultRowHeight="15" x14ac:dyDescent="0.25"/>
  <cols>
    <col min="1" max="11" width="9.140625" customWidth="1"/>
  </cols>
  <sheetData>
    <row r="1" spans="1:10" s="30" customFormat="1" x14ac:dyDescent="0.2">
      <c r="A1" s="28"/>
      <c r="B1" s="28"/>
      <c r="C1" s="28"/>
      <c r="D1" s="28"/>
      <c r="E1" s="28"/>
      <c r="F1" s="28"/>
      <c r="G1" s="28"/>
      <c r="H1" s="28"/>
      <c r="I1" s="28"/>
      <c r="J1" s="28"/>
    </row>
    <row r="2" spans="1:10" s="30" customFormat="1" x14ac:dyDescent="0.2">
      <c r="A2" s="28"/>
      <c r="B2" s="28"/>
      <c r="C2" s="28"/>
      <c r="D2" s="28"/>
      <c r="E2" s="28"/>
      <c r="F2" s="28"/>
      <c r="G2" s="28"/>
      <c r="H2" s="28"/>
      <c r="I2" s="28"/>
      <c r="J2" s="28"/>
    </row>
    <row r="4" spans="1:10" x14ac:dyDescent="0.25">
      <c r="A4" s="29"/>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79C48-9B02-4512-B643-AE6B2B7E3BF1}">
  <dimension ref="A1:B106"/>
  <sheetViews>
    <sheetView workbookViewId="0"/>
  </sheetViews>
  <sheetFormatPr defaultRowHeight="15.75" x14ac:dyDescent="0.25"/>
  <cols>
    <col min="1" max="1" width="23.7109375" style="97" bestFit="1" customWidth="1"/>
    <col min="2" max="2" width="9.140625" style="97"/>
  </cols>
  <sheetData>
    <row r="1" spans="1:2" x14ac:dyDescent="0.25">
      <c r="A1" s="271" t="s">
        <v>292</v>
      </c>
      <c r="B1" s="272" t="s">
        <v>311</v>
      </c>
    </row>
    <row r="2" spans="1:2" x14ac:dyDescent="0.25">
      <c r="A2" s="272" t="s">
        <v>291</v>
      </c>
      <c r="B2" s="6" t="s">
        <v>5</v>
      </c>
    </row>
    <row r="3" spans="1:2" x14ac:dyDescent="0.25">
      <c r="A3" s="272" t="s">
        <v>288</v>
      </c>
      <c r="B3" s="6" t="s">
        <v>8</v>
      </c>
    </row>
    <row r="4" spans="1:2" x14ac:dyDescent="0.25">
      <c r="A4" s="107"/>
      <c r="B4" s="6" t="s">
        <v>11</v>
      </c>
    </row>
    <row r="5" spans="1:2" x14ac:dyDescent="0.25">
      <c r="A5" s="107"/>
      <c r="B5" s="6" t="s">
        <v>12</v>
      </c>
    </row>
    <row r="6" spans="1:2" x14ac:dyDescent="0.25">
      <c r="A6" s="107"/>
      <c r="B6" s="6" t="s">
        <v>13</v>
      </c>
    </row>
    <row r="7" spans="1:2" x14ac:dyDescent="0.25">
      <c r="A7" s="107"/>
      <c r="B7" s="6" t="s">
        <v>14</v>
      </c>
    </row>
    <row r="8" spans="1:2" x14ac:dyDescent="0.25">
      <c r="B8" s="6" t="s">
        <v>24</v>
      </c>
    </row>
    <row r="9" spans="1:2" x14ac:dyDescent="0.25">
      <c r="B9" s="6" t="s">
        <v>312</v>
      </c>
    </row>
    <row r="10" spans="1:2" x14ac:dyDescent="0.25">
      <c r="B10" s="6" t="s">
        <v>31</v>
      </c>
    </row>
    <row r="11" spans="1:2" x14ac:dyDescent="0.25">
      <c r="B11" s="6" t="s">
        <v>34</v>
      </c>
    </row>
    <row r="12" spans="1:2" x14ac:dyDescent="0.25">
      <c r="B12" s="6" t="s">
        <v>37</v>
      </c>
    </row>
    <row r="13" spans="1:2" x14ac:dyDescent="0.25">
      <c r="B13" s="6" t="s">
        <v>40</v>
      </c>
    </row>
    <row r="14" spans="1:2" x14ac:dyDescent="0.25">
      <c r="B14" s="6" t="s">
        <v>43</v>
      </c>
    </row>
    <row r="15" spans="1:2" x14ac:dyDescent="0.25">
      <c r="B15" s="6" t="s">
        <v>46</v>
      </c>
    </row>
    <row r="16" spans="1:2" x14ac:dyDescent="0.25">
      <c r="B16" s="6" t="s">
        <v>47</v>
      </c>
    </row>
    <row r="17" spans="1:2" x14ac:dyDescent="0.25">
      <c r="B17" s="6" t="s">
        <v>52</v>
      </c>
    </row>
    <row r="18" spans="1:2" x14ac:dyDescent="0.25">
      <c r="B18" s="6" t="s">
        <v>53</v>
      </c>
    </row>
    <row r="19" spans="1:2" x14ac:dyDescent="0.25">
      <c r="B19" s="6" t="s">
        <v>54</v>
      </c>
    </row>
    <row r="20" spans="1:2" x14ac:dyDescent="0.25">
      <c r="B20" s="6" t="s">
        <v>55</v>
      </c>
    </row>
    <row r="21" spans="1:2" x14ac:dyDescent="0.25">
      <c r="B21" s="6" t="s">
        <v>56</v>
      </c>
    </row>
    <row r="22" spans="1:2" x14ac:dyDescent="0.25">
      <c r="B22" s="6" t="s">
        <v>59</v>
      </c>
    </row>
    <row r="23" spans="1:2" x14ac:dyDescent="0.25">
      <c r="B23" s="6" t="s">
        <v>60</v>
      </c>
    </row>
    <row r="24" spans="1:2" x14ac:dyDescent="0.25">
      <c r="B24" s="6" t="s">
        <v>61</v>
      </c>
    </row>
    <row r="25" spans="1:2" x14ac:dyDescent="0.25">
      <c r="B25" s="6" t="s">
        <v>64</v>
      </c>
    </row>
    <row r="26" spans="1:2" x14ac:dyDescent="0.25">
      <c r="B26" s="6" t="s">
        <v>67</v>
      </c>
    </row>
    <row r="27" spans="1:2" x14ac:dyDescent="0.25">
      <c r="A27" s="127"/>
      <c r="B27" s="6" t="s">
        <v>68</v>
      </c>
    </row>
    <row r="28" spans="1:2" x14ac:dyDescent="0.25">
      <c r="A28" s="127"/>
      <c r="B28" s="6" t="s">
        <v>69</v>
      </c>
    </row>
    <row r="29" spans="1:2" x14ac:dyDescent="0.25">
      <c r="B29" s="6" t="s">
        <v>70</v>
      </c>
    </row>
    <row r="30" spans="1:2" x14ac:dyDescent="0.25">
      <c r="B30" s="273" t="s">
        <v>309</v>
      </c>
    </row>
    <row r="31" spans="1:2" x14ac:dyDescent="0.25">
      <c r="B31" s="6" t="s">
        <v>303</v>
      </c>
    </row>
    <row r="32" spans="1:2" x14ac:dyDescent="0.25">
      <c r="B32" s="6" t="s">
        <v>310</v>
      </c>
    </row>
    <row r="33" spans="1:2" x14ac:dyDescent="0.25">
      <c r="B33" s="89"/>
    </row>
    <row r="34" spans="1:2" x14ac:dyDescent="0.25">
      <c r="B34" s="89"/>
    </row>
    <row r="35" spans="1:2" x14ac:dyDescent="0.25">
      <c r="B35" s="89"/>
    </row>
    <row r="36" spans="1:2" x14ac:dyDescent="0.25">
      <c r="B36" s="89"/>
    </row>
    <row r="37" spans="1:2" x14ac:dyDescent="0.25">
      <c r="B37" s="89"/>
    </row>
    <row r="38" spans="1:2" ht="15" x14ac:dyDescent="0.25">
      <c r="A38" s="11"/>
      <c r="B38" s="89"/>
    </row>
    <row r="40" spans="1:2" x14ac:dyDescent="0.25">
      <c r="B40" s="11"/>
    </row>
    <row r="42" spans="1:2" x14ac:dyDescent="0.25">
      <c r="B42" s="89"/>
    </row>
    <row r="43" spans="1:2" x14ac:dyDescent="0.25">
      <c r="B43" s="89"/>
    </row>
    <row r="44" spans="1:2" x14ac:dyDescent="0.25">
      <c r="B44" s="89"/>
    </row>
    <row r="45" spans="1:2" x14ac:dyDescent="0.25">
      <c r="B45" s="89"/>
    </row>
    <row r="46" spans="1:2" x14ac:dyDescent="0.25">
      <c r="B46" s="89"/>
    </row>
    <row r="47" spans="1:2" x14ac:dyDescent="0.25">
      <c r="A47" s="107"/>
      <c r="B47" s="89"/>
    </row>
    <row r="48" spans="1:2" ht="15" x14ac:dyDescent="0.25">
      <c r="A48" s="11"/>
      <c r="B48" s="89"/>
    </row>
    <row r="49" spans="1:2" x14ac:dyDescent="0.25">
      <c r="A49" s="157"/>
      <c r="B49" s="107"/>
    </row>
    <row r="50" spans="1:2" x14ac:dyDescent="0.25">
      <c r="A50" s="157"/>
    </row>
    <row r="51" spans="1:2" ht="15" x14ac:dyDescent="0.25">
      <c r="A51" s="157"/>
      <c r="B51" s="157"/>
    </row>
    <row r="52" spans="1:2" ht="15" x14ac:dyDescent="0.25">
      <c r="A52" s="157"/>
      <c r="B52" s="157"/>
    </row>
    <row r="53" spans="1:2" ht="15" x14ac:dyDescent="0.25">
      <c r="A53" s="157"/>
      <c r="B53" s="157"/>
    </row>
    <row r="54" spans="1:2" ht="15" x14ac:dyDescent="0.25">
      <c r="A54" s="157"/>
      <c r="B54" s="157"/>
    </row>
    <row r="55" spans="1:2" ht="15" x14ac:dyDescent="0.25">
      <c r="A55" s="157"/>
      <c r="B55" s="157"/>
    </row>
    <row r="56" spans="1:2" ht="15" x14ac:dyDescent="0.25">
      <c r="A56" s="157"/>
      <c r="B56" s="157"/>
    </row>
    <row r="57" spans="1:2" ht="15" x14ac:dyDescent="0.25">
      <c r="A57" s="11"/>
      <c r="B57" s="157"/>
    </row>
    <row r="58" spans="1:2" ht="15" x14ac:dyDescent="0.25">
      <c r="A58" s="11"/>
      <c r="B58" s="157"/>
    </row>
    <row r="59" spans="1:2" x14ac:dyDescent="0.25">
      <c r="A59" s="11"/>
    </row>
    <row r="60" spans="1:2" x14ac:dyDescent="0.25">
      <c r="A60" s="11"/>
    </row>
    <row r="61" spans="1:2" x14ac:dyDescent="0.25">
      <c r="A61" s="11"/>
    </row>
    <row r="63" spans="1:2" x14ac:dyDescent="0.25">
      <c r="A63" s="11"/>
    </row>
    <row r="73" spans="1:2" x14ac:dyDescent="0.25">
      <c r="A73" s="176"/>
    </row>
    <row r="74" spans="1:2" x14ac:dyDescent="0.25">
      <c r="A74" s="157"/>
    </row>
    <row r="75" spans="1:2" ht="15" x14ac:dyDescent="0.25">
      <c r="A75" s="157"/>
      <c r="B75" s="176"/>
    </row>
    <row r="76" spans="1:2" ht="15" x14ac:dyDescent="0.25">
      <c r="A76" s="157"/>
      <c r="B76" s="157"/>
    </row>
    <row r="77" spans="1:2" ht="15" x14ac:dyDescent="0.25">
      <c r="A77" s="157"/>
      <c r="B77" s="157"/>
    </row>
    <row r="78" spans="1:2" ht="15" x14ac:dyDescent="0.25">
      <c r="A78" s="11"/>
      <c r="B78" s="157"/>
    </row>
    <row r="79" spans="1:2" ht="15" x14ac:dyDescent="0.25">
      <c r="A79" s="11"/>
      <c r="B79" s="157"/>
    </row>
    <row r="80" spans="1:2" ht="15" x14ac:dyDescent="0.25">
      <c r="A80" s="11"/>
      <c r="B80" s="157"/>
    </row>
    <row r="81" spans="1:2" ht="15" x14ac:dyDescent="0.25">
      <c r="A81" s="176"/>
      <c r="B81" s="157"/>
    </row>
    <row r="82" spans="1:2" x14ac:dyDescent="0.25">
      <c r="B82" s="157"/>
    </row>
    <row r="83" spans="1:2" x14ac:dyDescent="0.25">
      <c r="B83" s="11"/>
    </row>
    <row r="84" spans="1:2" x14ac:dyDescent="0.25">
      <c r="B84" s="176"/>
    </row>
    <row r="85" spans="1:2" x14ac:dyDescent="0.25">
      <c r="B85" s="176"/>
    </row>
    <row r="86" spans="1:2" x14ac:dyDescent="0.25">
      <c r="B86" s="176"/>
    </row>
    <row r="87" spans="1:2" x14ac:dyDescent="0.25">
      <c r="B87" s="176"/>
    </row>
    <row r="88" spans="1:2" x14ac:dyDescent="0.25">
      <c r="B88" s="176"/>
    </row>
    <row r="89" spans="1:2" x14ac:dyDescent="0.25">
      <c r="B89" s="176"/>
    </row>
    <row r="90" spans="1:2" x14ac:dyDescent="0.25">
      <c r="A90" s="157"/>
    </row>
    <row r="91" spans="1:2" x14ac:dyDescent="0.25">
      <c r="A91" s="157"/>
    </row>
    <row r="92" spans="1:2" x14ac:dyDescent="0.25">
      <c r="A92" s="157"/>
    </row>
    <row r="93" spans="1:2" x14ac:dyDescent="0.25">
      <c r="A93" s="157"/>
    </row>
    <row r="94" spans="1:2" x14ac:dyDescent="0.25">
      <c r="A94" s="157"/>
    </row>
    <row r="95" spans="1:2" x14ac:dyDescent="0.25">
      <c r="A95" s="157"/>
    </row>
    <row r="96" spans="1:2" x14ac:dyDescent="0.25">
      <c r="A96" s="157"/>
    </row>
    <row r="97" spans="1:2" x14ac:dyDescent="0.25">
      <c r="A97" s="11"/>
    </row>
    <row r="99" spans="1:2" x14ac:dyDescent="0.25">
      <c r="B99" s="157"/>
    </row>
    <row r="100" spans="1:2" x14ac:dyDescent="0.25">
      <c r="B100" s="11"/>
    </row>
    <row r="101" spans="1:2" x14ac:dyDescent="0.25">
      <c r="B101" s="11"/>
    </row>
    <row r="102" spans="1:2" x14ac:dyDescent="0.25">
      <c r="B102" s="11"/>
    </row>
    <row r="103" spans="1:2" x14ac:dyDescent="0.25">
      <c r="B103" s="11"/>
    </row>
    <row r="104" spans="1:2" x14ac:dyDescent="0.25">
      <c r="B104" s="11"/>
    </row>
    <row r="105" spans="1:2" x14ac:dyDescent="0.25">
      <c r="B105" s="11"/>
    </row>
    <row r="106" spans="1:2" x14ac:dyDescent="0.25">
      <c r="B106" s="11"/>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82ed4d6-848d-4c38-ba5e-565b8d33547a">
      <Terms xmlns="http://schemas.microsoft.com/office/infopath/2007/PartnerControls"/>
    </lcf76f155ced4ddcb4097134ff3c332f>
    <TaxCatchAll xmlns="67d2ac6e-deb4-4656-8994-e112145e9ab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415F6D72E41B94C9C53206FDB2F7E1C" ma:contentTypeVersion="13" ma:contentTypeDescription="Create a new document." ma:contentTypeScope="" ma:versionID="3633dfbbe514ecbad63aed6707ce5357">
  <xsd:schema xmlns:xsd="http://www.w3.org/2001/XMLSchema" xmlns:xs="http://www.w3.org/2001/XMLSchema" xmlns:p="http://schemas.microsoft.com/office/2006/metadata/properties" xmlns:ns2="382ed4d6-848d-4c38-ba5e-565b8d33547a" xmlns:ns3="67d2ac6e-deb4-4656-8994-e112145e9ab3" targetNamespace="http://schemas.microsoft.com/office/2006/metadata/properties" ma:root="true" ma:fieldsID="9b7208601273e03abae1105cb1d86923" ns2:_="" ns3:_="">
    <xsd:import namespace="382ed4d6-848d-4c38-ba5e-565b8d33547a"/>
    <xsd:import namespace="67d2ac6e-deb4-4656-8994-e112145e9ab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BillingMetadata"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2ed4d6-848d-4c38-ba5e-565b8d335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e50591f-07ae-46ab-9d2c-fe90bd7595b4" ma:termSetId="09814cd3-568e-fe90-9814-8d621ff8fb84" ma:anchorId="fba54fb3-c3e1-fe81-a776-ca4b69148c4d" ma:open="true" ma:isKeyword="false">
      <xsd:complexType>
        <xsd:sequence>
          <xsd:element ref="pc:Terms" minOccurs="0" maxOccurs="1"/>
        </xsd:sequence>
      </xsd:complexType>
    </xsd:element>
    <xsd:element name="MediaServiceBillingMetadata" ma:index="18" nillable="true" ma:displayName="MediaServiceBillingMetadata" ma:hidden="true" ma:internalName="MediaServiceBillingMetadata"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d2ac6e-deb4-4656-8994-e112145e9ab3"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433516e-b338-4061-b665-45e4ec4effb5}" ma:internalName="TaxCatchAll" ma:showField="CatchAllData" ma:web="67d2ac6e-deb4-4656-8994-e112145e9a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F91760-286A-41F2-A744-A5483639924D}">
  <ds:schemaRefs>
    <ds:schemaRef ds:uri="http://schemas.microsoft.com/sharepoint/v3/contenttype/forms"/>
  </ds:schemaRefs>
</ds:datastoreItem>
</file>

<file path=customXml/itemProps2.xml><?xml version="1.0" encoding="utf-8"?>
<ds:datastoreItem xmlns:ds="http://schemas.openxmlformats.org/officeDocument/2006/customXml" ds:itemID="{A6AF72B3-D14C-48AE-AB90-A24E303C9FF1}">
  <ds:schemaRefs>
    <ds:schemaRef ds:uri="http://schemas.microsoft.com/office/2006/metadata/properties"/>
    <ds:schemaRef ds:uri="http://schemas.microsoft.com/office/infopath/2007/PartnerControls"/>
    <ds:schemaRef ds:uri="382ed4d6-848d-4c38-ba5e-565b8d33547a"/>
    <ds:schemaRef ds:uri="67d2ac6e-deb4-4656-8994-e112145e9ab3"/>
  </ds:schemaRefs>
</ds:datastoreItem>
</file>

<file path=customXml/itemProps3.xml><?xml version="1.0" encoding="utf-8"?>
<ds:datastoreItem xmlns:ds="http://schemas.openxmlformats.org/officeDocument/2006/customXml" ds:itemID="{4A55EDAC-DE68-466C-8BB0-957BD84BA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2ed4d6-848d-4c38-ba5e-565b8d33547a"/>
    <ds:schemaRef ds:uri="67d2ac6e-deb4-4656-8994-e112145e9a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High Level Summary</vt:lpstr>
      <vt:lpstr>Instructions</vt:lpstr>
      <vt:lpstr>Example Annual Plan</vt:lpstr>
      <vt:lpstr>CS Summary</vt:lpstr>
      <vt:lpstr>Representation External Groups</vt:lpstr>
      <vt:lpstr>Annual Plan</vt:lpstr>
      <vt:lpstr>Budget Summary</vt:lpstr>
      <vt:lpstr>Interest Calc</vt:lpstr>
      <vt:lpstr>Dropdown list values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Stuart Durston</dc:creator>
  <cp:keywords/>
  <dc:description/>
  <cp:lastModifiedBy>Cathy Leigh</cp:lastModifiedBy>
  <cp:revision/>
  <dcterms:created xsi:type="dcterms:W3CDTF">2024-11-21T00:56:54Z</dcterms:created>
  <dcterms:modified xsi:type="dcterms:W3CDTF">2026-02-12T23:06:12Z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0x010100B415F6D72E41B94C9C53206FDB2F7E1C</vt:lpwstr>
  </property>
  <property fmtid="{D5CDD505-2E9C-101B-9397-08002B2CF9AE}" pid="3" name="Order">
    <vt:r8>1195600</vt:r8>
  </property>
  <property fmtid="{D5CDD505-2E9C-101B-9397-08002B2CF9AE}" pid="4" name="MediaServiceImageTags">
    <vt:lpwstr/>
  </property>
</Properties>
</file>